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중앙사회서비스원_00\Desktop\"/>
    </mc:Choice>
  </mc:AlternateContent>
  <xr:revisionPtr revIDLastSave="0" documentId="13_ncr:1_{DD81C586-D101-42DA-863F-1F2E523D5A75}" xr6:coauthVersionLast="36" xr6:coauthVersionMax="36" xr10:uidLastSave="{00000000-0000-0000-0000-000000000000}"/>
  <bookViews>
    <workbookView xWindow="0" yWindow="0" windowWidth="28800" windowHeight="12180" xr2:uid="{230B54B2-AF47-447B-A840-730278E23A39}"/>
  </bookViews>
  <sheets>
    <sheet name="B1.3. 제공인력교육현황_가사, 산모" sheetId="1" r:id="rId1"/>
    <sheet name="C5.3. 취업취약계층 재직율_가사, 산모" sheetId="4" r:id="rId2"/>
  </sheets>
  <definedNames>
    <definedName name="_xlnm._FilterDatabase" localSheetId="0" hidden="1">'B1.3. 제공인력교육현황_가사, 산모'!$B$10:$V$10</definedName>
    <definedName name="_xlnm.Print_Titles" localSheetId="1">'C5.3. 취업취약계층 재직율_가사, 산모'!$9:$9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" i="1" l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" i="1"/>
  <c r="G12" i="1"/>
  <c r="J12" i="1" s="1"/>
  <c r="G13" i="1"/>
  <c r="J13" i="1" s="1"/>
  <c r="G14" i="1"/>
  <c r="J14" i="1" s="1"/>
  <c r="G15" i="1"/>
  <c r="J15" i="1" s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" i="1"/>
  <c r="J11" i="1" s="1"/>
  <c r="B12" i="1" l="1"/>
  <c r="E10" i="4" l="1"/>
  <c r="G10" i="4" s="1"/>
  <c r="E11" i="4"/>
  <c r="G11" i="4" s="1"/>
  <c r="E12" i="4"/>
  <c r="G12" i="4" s="1"/>
  <c r="E13" i="4"/>
  <c r="G13" i="4" s="1"/>
  <c r="L13" i="4"/>
  <c r="E14" i="4"/>
  <c r="G14" i="4" s="1"/>
  <c r="E15" i="4"/>
  <c r="G15" i="4" s="1"/>
  <c r="E16" i="4"/>
  <c r="G16" i="4" s="1"/>
  <c r="E17" i="4"/>
  <c r="G17" i="4" s="1"/>
  <c r="E18" i="4"/>
  <c r="G18" i="4" s="1"/>
  <c r="E19" i="4"/>
  <c r="G19" i="4" s="1"/>
  <c r="E20" i="4"/>
  <c r="G20" i="4" s="1"/>
  <c r="E21" i="4"/>
  <c r="G21" i="4" s="1"/>
  <c r="E22" i="4"/>
  <c r="G22" i="4"/>
  <c r="E23" i="4"/>
  <c r="G23" i="4" s="1"/>
  <c r="E24" i="4"/>
  <c r="G24" i="4" s="1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/>
  <c r="E32" i="4"/>
  <c r="G32" i="4" s="1"/>
  <c r="E33" i="4"/>
  <c r="G33" i="4" s="1"/>
  <c r="E34" i="4"/>
  <c r="G34" i="4" s="1"/>
  <c r="E35" i="4"/>
  <c r="G35" i="4" s="1"/>
  <c r="E36" i="4"/>
  <c r="G36" i="4" s="1"/>
  <c r="E37" i="4"/>
  <c r="G37" i="4" s="1"/>
  <c r="E38" i="4"/>
  <c r="G38" i="4" s="1"/>
  <c r="E39" i="4"/>
  <c r="G39" i="4" s="1"/>
  <c r="E40" i="4"/>
  <c r="G40" i="4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/>
  <c r="E50" i="4"/>
  <c r="G50" i="4" s="1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 s="1"/>
  <c r="E61" i="4"/>
  <c r="G61" i="4" s="1"/>
  <c r="E62" i="4"/>
  <c r="G62" i="4" s="1"/>
  <c r="E63" i="4"/>
  <c r="G63" i="4" s="1"/>
  <c r="E64" i="4"/>
  <c r="G64" i="4" s="1"/>
  <c r="E65" i="4"/>
  <c r="G65" i="4" s="1"/>
  <c r="E66" i="4"/>
  <c r="G66" i="4" s="1"/>
  <c r="E67" i="4"/>
  <c r="G67" i="4" s="1"/>
  <c r="E68" i="4"/>
  <c r="G68" i="4" s="1"/>
  <c r="E69" i="4"/>
  <c r="G69" i="4" s="1"/>
  <c r="E70" i="4"/>
  <c r="G70" i="4" s="1"/>
  <c r="E71" i="4"/>
  <c r="G71" i="4" s="1"/>
  <c r="E72" i="4"/>
  <c r="G72" i="4" s="1"/>
  <c r="E73" i="4"/>
  <c r="G73" i="4" s="1"/>
  <c r="E74" i="4"/>
  <c r="G74" i="4" s="1"/>
  <c r="E75" i="4"/>
  <c r="G75" i="4" s="1"/>
  <c r="E76" i="4"/>
  <c r="G76" i="4" s="1"/>
  <c r="E77" i="4"/>
  <c r="G77" i="4" s="1"/>
  <c r="E78" i="4"/>
  <c r="G78" i="4" s="1"/>
  <c r="E79" i="4"/>
  <c r="G79" i="4" s="1"/>
  <c r="E80" i="4"/>
  <c r="G80" i="4" s="1"/>
  <c r="E81" i="4"/>
  <c r="G81" i="4" s="1"/>
  <c r="E82" i="4"/>
  <c r="G82" i="4" s="1"/>
  <c r="E83" i="4"/>
  <c r="G83" i="4" s="1"/>
  <c r="E84" i="4"/>
  <c r="G84" i="4" s="1"/>
  <c r="E85" i="4"/>
  <c r="G85" i="4" s="1"/>
  <c r="E86" i="4"/>
  <c r="G86" i="4" s="1"/>
  <c r="E87" i="4"/>
  <c r="G87" i="4" s="1"/>
  <c r="E88" i="4"/>
  <c r="G88" i="4" s="1"/>
  <c r="E89" i="4"/>
  <c r="G89" i="4" s="1"/>
  <c r="E90" i="4"/>
  <c r="G90" i="4" s="1"/>
  <c r="E91" i="4"/>
  <c r="G91" i="4" s="1"/>
  <c r="E92" i="4"/>
  <c r="G92" i="4" s="1"/>
  <c r="E93" i="4"/>
  <c r="G93" i="4" s="1"/>
  <c r="E94" i="4"/>
  <c r="G94" i="4" s="1"/>
  <c r="E95" i="4"/>
  <c r="G95" i="4" s="1"/>
  <c r="E96" i="4"/>
  <c r="G96" i="4" s="1"/>
  <c r="E97" i="4"/>
  <c r="G97" i="4" s="1"/>
  <c r="E98" i="4"/>
  <c r="G98" i="4" s="1"/>
  <c r="E99" i="4"/>
  <c r="G99" i="4" s="1"/>
  <c r="E100" i="4"/>
  <c r="G100" i="4" s="1"/>
  <c r="E101" i="4"/>
  <c r="G101" i="4" s="1"/>
  <c r="E102" i="4"/>
  <c r="G102" i="4" s="1"/>
  <c r="E103" i="4"/>
  <c r="G103" i="4" s="1"/>
  <c r="E104" i="4"/>
  <c r="G104" i="4" s="1"/>
  <c r="E105" i="4"/>
  <c r="G105" i="4" s="1"/>
  <c r="E106" i="4"/>
  <c r="G106" i="4" s="1"/>
  <c r="E107" i="4"/>
  <c r="G107" i="4" s="1"/>
  <c r="E108" i="4"/>
  <c r="G108" i="4" s="1"/>
  <c r="E109" i="4"/>
  <c r="G109" i="4" s="1"/>
  <c r="B4" i="1"/>
  <c r="L12" i="4" l="1"/>
  <c r="P12" i="4" s="1"/>
  <c r="P16" i="4" s="1"/>
  <c r="L12" i="1" l="1"/>
  <c r="L13" i="1"/>
  <c r="L14" i="1"/>
  <c r="L15" i="1"/>
  <c r="L16" i="1"/>
  <c r="L17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P23" i="1" l="1"/>
  <c r="P28" i="1"/>
  <c r="L18" i="1"/>
  <c r="P27" i="1" s="1"/>
  <c r="J18" i="1"/>
  <c r="P22" i="1" s="1"/>
  <c r="T14" i="1" l="1"/>
  <c r="T15" i="1"/>
  <c r="V22" i="1"/>
  <c r="V27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" i="1"/>
  <c r="V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중앙사회서비스원_00</author>
  </authors>
  <commentList>
    <comment ref="F10" authorId="0" shapeId="0" xr:uid="{699F2326-18E8-421A-92BD-8EF28F2136E5}">
      <text>
        <r>
          <rPr>
            <b/>
            <sz val="16"/>
            <color theme="1"/>
            <rFont val="HY신명조"/>
            <family val="1"/>
            <charset val="129"/>
          </rPr>
          <t>가사간병사업은
미입력</t>
        </r>
      </text>
    </comment>
  </commentList>
</comments>
</file>

<file path=xl/sharedStrings.xml><?xml version="1.0" encoding="utf-8"?>
<sst xmlns="http://schemas.openxmlformats.org/spreadsheetml/2006/main" count="59" uniqueCount="50">
  <si>
    <t>성명</t>
    <phoneticPr fontId="2" type="noConversion"/>
  </si>
  <si>
    <t>[최종결과] 제공인력 평균 직무 교육시간</t>
    <phoneticPr fontId="2" type="noConversion"/>
  </si>
  <si>
    <t>=</t>
  </si>
  <si>
    <t>[참고] 연도별 평균직무 교육시간</t>
    <phoneticPr fontId="2" type="noConversion"/>
  </si>
  <si>
    <t>=</t>
    <phoneticPr fontId="2" type="noConversion"/>
  </si>
  <si>
    <t>×</t>
    <phoneticPr fontId="2" type="noConversion"/>
  </si>
  <si>
    <t>×</t>
  </si>
  <si>
    <t>&lt;2020년 평균 직무 교육시간&gt;</t>
    <phoneticPr fontId="2" type="noConversion"/>
  </si>
  <si>
    <t>&lt;2021년 평균 직무 교육시간&gt;</t>
    <phoneticPr fontId="2" type="noConversion"/>
  </si>
  <si>
    <t>2020년
교육시간</t>
    <phoneticPr fontId="2" type="noConversion"/>
  </si>
  <si>
    <t>2021년
교육시간</t>
    <phoneticPr fontId="2" type="noConversion"/>
  </si>
  <si>
    <t>평가점수</t>
    <phoneticPr fontId="2" type="noConversion"/>
  </si>
  <si>
    <t>양성교육
이수연도</t>
    <phoneticPr fontId="2" type="noConversion"/>
  </si>
  <si>
    <r>
      <t xml:space="preserve">제공인력 교육현황표
</t>
    </r>
    <r>
      <rPr>
        <b/>
        <sz val="16"/>
        <color theme="1"/>
        <rFont val="맑은 고딕"/>
        <family val="3"/>
        <charset val="129"/>
        <scheme val="minor"/>
      </rPr>
      <t xml:space="preserve"> - B1.3. 제공인력 교육지표 점수 산출</t>
    </r>
    <phoneticPr fontId="2" type="noConversion"/>
  </si>
  <si>
    <r>
      <t xml:space="preserve">취업취약 여부(A)
</t>
    </r>
    <r>
      <rPr>
        <sz val="11"/>
        <color theme="1"/>
        <rFont val="맑은 고딕"/>
        <family val="3"/>
        <charset val="129"/>
        <scheme val="minor"/>
      </rPr>
      <t xml:space="preserve">(만55세 이상, </t>
    </r>
    <r>
      <rPr>
        <b/>
        <sz val="11"/>
        <color rgb="FFFF0000"/>
        <rFont val="맑은 고딕"/>
        <family val="3"/>
        <charset val="129"/>
        <scheme val="minor"/>
      </rPr>
      <t>자동산출</t>
    </r>
    <r>
      <rPr>
        <sz val="11"/>
        <color theme="1"/>
        <rFont val="맑은 고딕"/>
        <family val="3"/>
        <charset val="129"/>
        <scheme val="minor"/>
      </rPr>
      <t>)</t>
    </r>
    <phoneticPr fontId="2" type="noConversion"/>
  </si>
  <si>
    <r>
      <t xml:space="preserve">비고
</t>
    </r>
    <r>
      <rPr>
        <sz val="11"/>
        <color theme="1"/>
        <rFont val="맑은 고딕"/>
        <family val="3"/>
        <charset val="129"/>
        <scheme val="minor"/>
      </rPr>
      <t>(취업취약 유형을 '기타'로 선택한 경우 기재)</t>
    </r>
    <phoneticPr fontId="2" type="noConversion"/>
  </si>
  <si>
    <t>[최종결과] 취업취약계층 재직율</t>
    <phoneticPr fontId="2" type="noConversion"/>
  </si>
  <si>
    <t>&lt;최종 결과값&gt;</t>
    <phoneticPr fontId="2" type="noConversion"/>
  </si>
  <si>
    <t>취업취약계층 대상자(명)</t>
    <phoneticPr fontId="2" type="noConversion"/>
  </si>
  <si>
    <t>재직중인 제공인력(명)</t>
    <phoneticPr fontId="2" type="noConversion"/>
  </si>
  <si>
    <t>연번</t>
    <phoneticPr fontId="2" type="noConversion"/>
  </si>
  <si>
    <t>2021년
평균교육</t>
    <phoneticPr fontId="2" type="noConversion"/>
  </si>
  <si>
    <t>2020년
평균교육</t>
    <phoneticPr fontId="2" type="noConversion"/>
  </si>
  <si>
    <t>기준일</t>
    <phoneticPr fontId="2" type="noConversion"/>
  </si>
  <si>
    <r>
      <t xml:space="preserve">생년월일
</t>
    </r>
    <r>
      <rPr>
        <sz val="11"/>
        <color theme="1"/>
        <rFont val="맑은 고딕"/>
        <family val="3"/>
        <charset val="129"/>
        <scheme val="minor"/>
      </rPr>
      <t>(YYYY-MM-DD)</t>
    </r>
    <phoneticPr fontId="2" type="noConversion"/>
  </si>
  <si>
    <t>※ 양성교육 이수한 경우, 교육이수 연도는 대상에 불산입</t>
    <phoneticPr fontId="2" type="noConversion"/>
  </si>
  <si>
    <r>
      <t xml:space="preserve">취업취약 유형(B)
</t>
    </r>
    <r>
      <rPr>
        <sz val="11"/>
        <color theme="1"/>
        <rFont val="맑은 고딕"/>
        <family val="3"/>
        <charset val="129"/>
        <scheme val="minor"/>
      </rPr>
      <t>(해당 시, 기관 작성)</t>
    </r>
    <phoneticPr fontId="2" type="noConversion"/>
  </si>
  <si>
    <r>
      <rPr>
        <b/>
        <sz val="11"/>
        <rFont val="맑은 고딕"/>
        <family val="3"/>
        <charset val="129"/>
        <scheme val="minor"/>
      </rPr>
      <t xml:space="preserve">2020년
근무개월
</t>
    </r>
    <r>
      <rPr>
        <b/>
        <sz val="11"/>
        <color rgb="FFFF0000"/>
        <rFont val="맑은 고딕"/>
        <family val="3"/>
        <charset val="129"/>
        <scheme val="minor"/>
      </rPr>
      <t>(자동산출)</t>
    </r>
    <phoneticPr fontId="2" type="noConversion"/>
  </si>
  <si>
    <r>
      <rPr>
        <b/>
        <sz val="11"/>
        <rFont val="맑은 고딕"/>
        <family val="3"/>
        <charset val="129"/>
        <scheme val="minor"/>
      </rPr>
      <t xml:space="preserve">2021년
근무개월
</t>
    </r>
    <r>
      <rPr>
        <b/>
        <sz val="11"/>
        <color rgb="FFFF0000"/>
        <rFont val="맑은 고딕"/>
        <family val="3"/>
        <charset val="129"/>
        <scheme val="minor"/>
      </rPr>
      <t>(자동산출)</t>
    </r>
    <phoneticPr fontId="2" type="noConversion"/>
  </si>
  <si>
    <t>성명, 입사일자, 퇴사일자, 양성교육 이수연도, 2020년 교육시간, 2021년 교육시간 직접 입력</t>
    <phoneticPr fontId="2" type="noConversion"/>
  </si>
  <si>
    <r>
      <t xml:space="preserve">취업취약 대상
(A+B, </t>
    </r>
    <r>
      <rPr>
        <b/>
        <sz val="11"/>
        <color rgb="FFFF0000"/>
        <rFont val="맑은 고딕"/>
        <family val="3"/>
        <charset val="129"/>
        <scheme val="minor"/>
      </rPr>
      <t>자동산출</t>
    </r>
    <r>
      <rPr>
        <b/>
        <sz val="11"/>
        <color theme="1"/>
        <rFont val="맑은 고딕"/>
        <family val="3"/>
        <charset val="129"/>
        <scheme val="minor"/>
      </rPr>
      <t>)</t>
    </r>
    <phoneticPr fontId="2" type="noConversion"/>
  </si>
  <si>
    <r>
      <rPr>
        <b/>
        <sz val="14"/>
        <rFont val="맑은 고딕"/>
        <family val="3"/>
        <charset val="129"/>
        <scheme val="minor"/>
      </rPr>
      <t>작성대상: 2021.12.31. 기준</t>
    </r>
    <r>
      <rPr>
        <b/>
        <sz val="14"/>
        <color rgb="FF0000FF"/>
        <rFont val="맑은 고딕"/>
        <family val="3"/>
        <charset val="129"/>
        <scheme val="minor"/>
      </rPr>
      <t xml:space="preserve"> 재직중인 제공인력</t>
    </r>
    <r>
      <rPr>
        <b/>
        <sz val="14"/>
        <color rgb="FFFF0000"/>
        <rFont val="맑은 고딕"/>
        <family val="3"/>
        <charset val="129"/>
        <scheme val="minor"/>
      </rPr>
      <t xml:space="preserve">(퇴사자 제외)
</t>
    </r>
    <r>
      <rPr>
        <b/>
        <sz val="12"/>
        <rFont val="맑은 고딕"/>
        <family val="3"/>
        <charset val="129"/>
        <scheme val="minor"/>
      </rPr>
      <t xml:space="preserve"> - (기관에서 직접입력) 성명, 생년월일, 취업취약 유형(B), 비고(취약유형이 '기타' 인 경우)
 - (엑셀에서 자동산출) 취업취약여부(A), 취업취약대상(A+B)</t>
    </r>
    <phoneticPr fontId="2" type="noConversion"/>
  </si>
  <si>
    <r>
      <t xml:space="preserve">제공인력 재직현황표
</t>
    </r>
    <r>
      <rPr>
        <b/>
        <sz val="16"/>
        <color theme="1"/>
        <rFont val="맑은 고딕"/>
        <family val="3"/>
        <charset val="129"/>
        <scheme val="minor"/>
      </rPr>
      <t xml:space="preserve"> - C5.3. 취업취약계층 재직률 지표 점수 산출</t>
    </r>
    <phoneticPr fontId="2" type="noConversion"/>
  </si>
  <si>
    <t>입사일자
(YYYY-MM-DD)</t>
    <phoneticPr fontId="2" type="noConversion"/>
  </si>
  <si>
    <t>퇴사일자
(YYYY-MM-DD)</t>
    <phoneticPr fontId="2" type="noConversion"/>
  </si>
  <si>
    <t>※ 연중 퇴사한 인력의 경우, 퇴사 연도는 대상에 불산입</t>
    <phoneticPr fontId="2" type="noConversion"/>
  </si>
  <si>
    <t>ⓐ</t>
    <phoneticPr fontId="2" type="noConversion"/>
  </si>
  <si>
    <t>ⓑ</t>
    <phoneticPr fontId="2" type="noConversion"/>
  </si>
  <si>
    <t>+</t>
    <phoneticPr fontId="2" type="noConversion"/>
  </si>
  <si>
    <t>ⓒ</t>
    <phoneticPr fontId="2" type="noConversion"/>
  </si>
  <si>
    <t>ⓓ</t>
    <phoneticPr fontId="2" type="noConversion"/>
  </si>
  <si>
    <t>=</t>
    <phoneticPr fontId="2" type="noConversion"/>
  </si>
  <si>
    <t>&lt;측정값&gt;</t>
    <phoneticPr fontId="2" type="noConversion"/>
  </si>
  <si>
    <t>평가점수</t>
    <phoneticPr fontId="2" type="noConversion"/>
  </si>
  <si>
    <t>㈀ 근무한 제공인력 수(명)</t>
    <phoneticPr fontId="2" type="noConversion"/>
  </si>
  <si>
    <t>㈁ 월별 평균 교육시간 총합(시간)</t>
    <phoneticPr fontId="2" type="noConversion"/>
  </si>
  <si>
    <r>
      <t>ⓒ 지표적용기간 내 근무한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2"/>
        <color theme="1"/>
        <rFont val="맑은 고딕"/>
        <family val="3"/>
        <charset val="129"/>
        <scheme val="minor"/>
      </rPr>
      <t>제공인력(명)</t>
    </r>
    <phoneticPr fontId="2" type="noConversion"/>
  </si>
  <si>
    <r>
      <t>ⓐ 지표적용기간 내 근무한</t>
    </r>
    <r>
      <rPr>
        <b/>
        <sz val="12"/>
        <color theme="1"/>
        <rFont val="맑은 고딕"/>
        <family val="3"/>
        <charset val="129"/>
        <scheme val="minor"/>
      </rPr>
      <t xml:space="preserve"> </t>
    </r>
    <r>
      <rPr>
        <sz val="12"/>
        <color theme="1"/>
        <rFont val="맑은 고딕"/>
        <family val="3"/>
        <charset val="129"/>
        <scheme val="minor"/>
      </rPr>
      <t>제공인력(명)</t>
    </r>
    <phoneticPr fontId="2" type="noConversion"/>
  </si>
  <si>
    <t>ⓓ 월별 평균 직무교육시간의 총합(시간)</t>
    <phoneticPr fontId="2" type="noConversion"/>
  </si>
  <si>
    <t>ⓑ 월별 평균 직무교육시간의 총합(시간)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</si>
</sst>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0_);[Red]\(0\)"/>
    <numFmt numFmtId="177" formatCode="0.00_ "/>
    <numFmt numFmtId="178" formatCode="0.0_ "/>
    <numFmt numFmtId="179" formatCode="General\%"/>
    <numFmt numFmtId="180" formatCode="0.000_);[Red]\(0.000\)"/>
    <numFmt numFmtId="181" formatCode="0.000"/>
    <numFmt numFmtId="182" formatCode="##,##0.00&quot;시&quot;&quot;간&quot;"/>
  </numFmts>
  <fonts count="37">
    <font>
      <sz val="11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20"/>
      <color rgb="FF0000FF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HY신명조"/>
      <family val="1"/>
      <charset val="129"/>
    </font>
    <font>
      <sz val="16"/>
      <color theme="1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b/>
      <sz val="18"/>
      <color rgb="FF0000FF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theme="0" tint="-0.34998626667073579"/>
      </left>
      <right/>
      <top style="mediumDashed">
        <color theme="0" tint="-0.34998626667073579"/>
      </top>
      <bottom/>
      <diagonal/>
    </border>
    <border>
      <left/>
      <right/>
      <top style="mediumDashed">
        <color theme="0" tint="-0.34998626667073579"/>
      </top>
      <bottom/>
      <diagonal/>
    </border>
    <border>
      <left/>
      <right style="mediumDashed">
        <color theme="0" tint="-0.34998626667073579"/>
      </right>
      <top style="mediumDashed">
        <color theme="0" tint="-0.34998626667073579"/>
      </top>
      <bottom/>
      <diagonal/>
    </border>
    <border>
      <left style="mediumDashed">
        <color theme="0" tint="-0.34998626667073579"/>
      </left>
      <right/>
      <top/>
      <bottom/>
      <diagonal/>
    </border>
    <border>
      <left/>
      <right style="mediumDashed">
        <color theme="0" tint="-0.34998626667073579"/>
      </right>
      <top/>
      <bottom/>
      <diagonal/>
    </border>
    <border>
      <left style="mediumDashed">
        <color theme="0" tint="-0.34998626667073579"/>
      </left>
      <right/>
      <top style="thin">
        <color indexed="64"/>
      </top>
      <bottom/>
      <diagonal/>
    </border>
    <border>
      <left style="mediumDashed">
        <color theme="0" tint="-0.34998626667073579"/>
      </left>
      <right/>
      <top/>
      <bottom style="mediumDashed">
        <color theme="0" tint="-0.34998626667073579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 style="mediumDashed">
        <color theme="0" tint="-0.34998626667073579"/>
      </right>
      <top/>
      <bottom style="medium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41" fontId="19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</xf>
    <xf numFmtId="14" fontId="5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5" fillId="2" borderId="16" xfId="0" applyFont="1" applyFill="1" applyBorder="1" applyAlignment="1" applyProtection="1">
      <alignment horizontal="center" vertical="center"/>
    </xf>
    <xf numFmtId="176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alignment vertical="center"/>
      <protection locked="0"/>
    </xf>
    <xf numFmtId="0" fontId="0" fillId="0" borderId="0" xfId="0" applyNumberForma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14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0" fontId="0" fillId="0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Fill="1" applyBorder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1" xfId="0" applyNumberFormat="1" applyFill="1" applyBorder="1" applyAlignment="1" applyProtection="1">
      <alignment horizontal="center" vertical="center"/>
      <protection locked="0"/>
    </xf>
    <xf numFmtId="176" fontId="0" fillId="0" borderId="21" xfId="0" applyNumberForma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 wrapText="1"/>
    </xf>
    <xf numFmtId="180" fontId="0" fillId="0" borderId="6" xfId="0" applyNumberFormat="1" applyFill="1" applyBorder="1" applyAlignment="1" applyProtection="1">
      <alignment horizontal="center" vertical="center"/>
      <protection locked="0"/>
    </xf>
    <xf numFmtId="180" fontId="0" fillId="0" borderId="21" xfId="0" applyNumberFormat="1" applyFill="1" applyBorder="1" applyAlignment="1" applyProtection="1">
      <alignment horizontal="center" vertical="center"/>
      <protection locked="0"/>
    </xf>
    <xf numFmtId="0" fontId="16" fillId="2" borderId="15" xfId="0" applyNumberFormat="1" applyFont="1" applyFill="1" applyBorder="1" applyAlignment="1" applyProtection="1">
      <alignment horizontal="center" vertical="center"/>
    </xf>
    <xf numFmtId="0" fontId="16" fillId="2" borderId="17" xfId="0" applyNumberFormat="1" applyFont="1" applyFill="1" applyBorder="1" applyAlignment="1" applyProtection="1">
      <alignment horizontal="center" vertical="center"/>
    </xf>
    <xf numFmtId="14" fontId="0" fillId="0" borderId="6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left" vertical="center"/>
    </xf>
    <xf numFmtId="181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14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176" fontId="0" fillId="6" borderId="28" xfId="0" applyNumberFormat="1" applyFill="1" applyBorder="1" applyAlignment="1" applyProtection="1">
      <alignment horizontal="center" vertical="center"/>
    </xf>
    <xf numFmtId="176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29" xfId="0" applyNumberForma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 applyProtection="1">
      <alignment horizontal="center" vertical="center" wrapText="1"/>
    </xf>
    <xf numFmtId="0" fontId="22" fillId="4" borderId="31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0" fontId="0" fillId="6" borderId="21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4" borderId="11" xfId="0" applyFill="1" applyBorder="1" applyProtection="1">
      <alignment vertical="center"/>
    </xf>
    <xf numFmtId="0" fontId="0" fillId="4" borderId="5" xfId="0" applyFill="1" applyBorder="1" applyProtection="1">
      <alignment vertical="center"/>
    </xf>
    <xf numFmtId="0" fontId="11" fillId="4" borderId="5" xfId="0" applyFont="1" applyFill="1" applyBorder="1" applyAlignment="1" applyProtection="1">
      <alignment vertical="center"/>
    </xf>
    <xf numFmtId="178" fontId="25" fillId="4" borderId="5" xfId="0" applyNumberFormat="1" applyFont="1" applyFill="1" applyBorder="1" applyAlignment="1" applyProtection="1">
      <alignment horizontal="center" vertical="center"/>
    </xf>
    <xf numFmtId="0" fontId="9" fillId="4" borderId="10" xfId="0" applyNumberFormat="1" applyFont="1" applyFill="1" applyBorder="1" applyAlignment="1" applyProtection="1">
      <alignment horizontal="center" vertical="center"/>
    </xf>
    <xf numFmtId="0" fontId="9" fillId="4" borderId="0" xfId="1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178" fontId="11" fillId="4" borderId="0" xfId="0" applyNumberFormat="1" applyFont="1" applyFill="1" applyBorder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>
      <alignment vertical="center"/>
    </xf>
    <xf numFmtId="0" fontId="0" fillId="4" borderId="3" xfId="0" applyFill="1" applyBorder="1" applyProtection="1">
      <alignment vertical="center"/>
    </xf>
    <xf numFmtId="0" fontId="0" fillId="4" borderId="7" xfId="0" applyFill="1" applyBorder="1" applyProtection="1">
      <alignment vertical="center"/>
    </xf>
    <xf numFmtId="0" fontId="0" fillId="4" borderId="2" xfId="0" applyFill="1" applyBorder="1" applyProtection="1">
      <alignment vertical="center"/>
    </xf>
    <xf numFmtId="0" fontId="8" fillId="4" borderId="1" xfId="0" applyFont="1" applyFill="1" applyBorder="1" applyProtection="1">
      <alignment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6" borderId="28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14" fontId="0" fillId="0" borderId="28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</xf>
    <xf numFmtId="14" fontId="0" fillId="0" borderId="28" xfId="0" quotePrefix="1" applyNumberForma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alignment vertical="center"/>
      <protection locked="0"/>
    </xf>
    <xf numFmtId="176" fontId="0" fillId="6" borderId="33" xfId="0" applyNumberForma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181" fontId="0" fillId="0" borderId="0" xfId="0" applyNumberFormat="1" applyProtection="1">
      <alignment vertical="center"/>
      <protection locked="0"/>
    </xf>
    <xf numFmtId="0" fontId="31" fillId="4" borderId="8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178" fontId="33" fillId="4" borderId="0" xfId="0" applyNumberFormat="1" applyFont="1" applyFill="1" applyBorder="1" applyAlignment="1" applyProtection="1">
      <alignment horizontal="center" vertical="center"/>
    </xf>
    <xf numFmtId="0" fontId="29" fillId="4" borderId="0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</xf>
    <xf numFmtId="0" fontId="29" fillId="4" borderId="8" xfId="0" applyFont="1" applyFill="1" applyBorder="1" applyAlignment="1" applyProtection="1">
      <alignment horizontal="center" vertical="center"/>
    </xf>
    <xf numFmtId="0" fontId="29" fillId="4" borderId="3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/>
    </xf>
    <xf numFmtId="0" fontId="17" fillId="4" borderId="5" xfId="0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15" fillId="2" borderId="15" xfId="0" applyNumberFormat="1" applyFont="1" applyFill="1" applyBorder="1" applyAlignment="1" applyProtection="1">
      <alignment horizontal="left" vertical="center"/>
    </xf>
    <xf numFmtId="0" fontId="35" fillId="4" borderId="3" xfId="0" applyFont="1" applyFill="1" applyBorder="1" applyAlignment="1" applyProtection="1">
      <alignment horizontal="center" vertical="center"/>
    </xf>
    <xf numFmtId="0" fontId="35" fillId="4" borderId="9" xfId="0" applyFont="1" applyFill="1" applyBorder="1" applyAlignment="1" applyProtection="1">
      <alignment horizontal="center" vertical="center"/>
    </xf>
    <xf numFmtId="0" fontId="36" fillId="4" borderId="34" xfId="0" applyFont="1" applyFill="1" applyBorder="1" applyAlignment="1" applyProtection="1">
      <alignment horizontal="center" vertical="center"/>
    </xf>
    <xf numFmtId="0" fontId="36" fillId="4" borderId="0" xfId="0" applyFont="1" applyFill="1" applyBorder="1" applyAlignment="1" applyProtection="1">
      <alignment horizontal="center" vertical="center"/>
    </xf>
    <xf numFmtId="177" fontId="8" fillId="4" borderId="35" xfId="0" applyNumberFormat="1" applyFont="1" applyFill="1" applyBorder="1" applyAlignment="1" applyProtection="1">
      <alignment horizontal="center" vertical="center"/>
    </xf>
    <xf numFmtId="177" fontId="8" fillId="4" borderId="36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178" fontId="9" fillId="2" borderId="16" xfId="0" applyNumberFormat="1" applyFont="1" applyFill="1" applyBorder="1" applyAlignment="1" applyProtection="1">
      <alignment horizontal="center" vertical="center"/>
    </xf>
    <xf numFmtId="177" fontId="6" fillId="0" borderId="34" xfId="0" applyNumberFormat="1" applyFont="1" applyFill="1" applyBorder="1" applyAlignment="1" applyProtection="1">
      <alignment horizontal="center" vertical="center"/>
    </xf>
    <xf numFmtId="177" fontId="6" fillId="2" borderId="34" xfId="0" applyNumberFormat="1" applyFont="1" applyFill="1" applyBorder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center" wrapText="1"/>
    </xf>
    <xf numFmtId="0" fontId="5" fillId="4" borderId="0" xfId="0" applyNumberFormat="1" applyFont="1" applyFill="1" applyBorder="1" applyAlignment="1" applyProtection="1">
      <alignment horizontal="left" vertical="center" wrapText="1"/>
    </xf>
    <xf numFmtId="0" fontId="5" fillId="4" borderId="8" xfId="0" applyNumberFormat="1" applyFont="1" applyFill="1" applyBorder="1" applyAlignment="1" applyProtection="1">
      <alignment horizontal="left" vertical="center" wrapText="1"/>
    </xf>
    <xf numFmtId="0" fontId="5" fillId="4" borderId="4" xfId="0" applyNumberFormat="1" applyFont="1" applyFill="1" applyBorder="1" applyAlignment="1" applyProtection="1">
      <alignment horizontal="left" vertical="center" wrapText="1"/>
    </xf>
    <xf numFmtId="0" fontId="5" fillId="4" borderId="5" xfId="0" applyNumberFormat="1" applyFont="1" applyFill="1" applyBorder="1" applyAlignment="1" applyProtection="1">
      <alignment horizontal="left" vertical="center" wrapText="1"/>
    </xf>
    <xf numFmtId="0" fontId="5" fillId="4" borderId="11" xfId="0" applyNumberFormat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182" fontId="34" fillId="4" borderId="8" xfId="1" applyNumberFormat="1" applyFont="1" applyFill="1" applyBorder="1" applyAlignment="1" applyProtection="1">
      <alignment horizontal="center" vertical="center"/>
    </xf>
    <xf numFmtId="0" fontId="32" fillId="4" borderId="0" xfId="0" applyFont="1" applyFill="1" applyBorder="1" applyAlignment="1" applyProtection="1">
      <alignment horizontal="center" vertical="center"/>
    </xf>
    <xf numFmtId="179" fontId="24" fillId="4" borderId="8" xfId="1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4" borderId="7" xfId="0" applyFont="1" applyFill="1" applyBorder="1" applyAlignment="1" applyProtection="1">
      <alignment horizontal="left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8" xfId="0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 applyProtection="1">
      <alignment horizontal="left" vertical="center" wrapText="1"/>
    </xf>
    <xf numFmtId="0" fontId="5" fillId="4" borderId="5" xfId="0" applyFont="1" applyFill="1" applyBorder="1" applyAlignment="1" applyProtection="1">
      <alignment horizontal="left" vertical="center" wrapText="1"/>
    </xf>
    <xf numFmtId="0" fontId="5" fillId="4" borderId="11" xfId="0" applyFont="1" applyFill="1" applyBorder="1" applyAlignment="1" applyProtection="1">
      <alignment horizontal="left" vertical="center" wrapText="1"/>
    </xf>
    <xf numFmtId="0" fontId="13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41" fontId="23" fillId="4" borderId="0" xfId="1" applyFont="1" applyFill="1" applyBorder="1" applyAlignment="1" applyProtection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CC99FF"/>
      <color rgb="FF00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2699-C432-4929-A8E4-88202B990B60}">
  <sheetPr>
    <tabColor theme="8"/>
    <pageSetUpPr fitToPage="1"/>
  </sheetPr>
  <dimension ref="B1:V110"/>
  <sheetViews>
    <sheetView tabSelected="1" zoomScale="85" zoomScaleNormal="85" workbookViewId="0">
      <selection activeCell="V10" sqref="V10"/>
    </sheetView>
  </sheetViews>
  <sheetFormatPr defaultRowHeight="16.5"/>
  <cols>
    <col min="1" max="1" width="9" style="1"/>
    <col min="2" max="2" width="5.25" style="1" bestFit="1" customWidth="1"/>
    <col min="3" max="3" width="10.625" style="1" customWidth="1"/>
    <col min="4" max="5" width="15.625" style="1" customWidth="1"/>
    <col min="6" max="6" width="9.25" style="13" customWidth="1"/>
    <col min="7" max="8" width="13.25" style="11" bestFit="1" customWidth="1"/>
    <col min="9" max="9" width="12.625" style="12" customWidth="1"/>
    <col min="10" max="10" width="9.25" style="12" hidden="1" customWidth="1"/>
    <col min="11" max="11" width="12.625" style="13" customWidth="1"/>
    <col min="12" max="12" width="9.25" style="13" hidden="1" customWidth="1"/>
    <col min="13" max="13" width="5.625" style="1" customWidth="1"/>
    <col min="14" max="14" width="40.625" style="1" customWidth="1"/>
    <col min="15" max="19" width="5.625" style="1" customWidth="1"/>
    <col min="20" max="20" width="27" style="1" customWidth="1"/>
    <col min="21" max="21" width="5.625" style="1" customWidth="1"/>
    <col min="22" max="22" width="20.625" style="1" customWidth="1"/>
    <col min="23" max="16384" width="9" style="1"/>
  </cols>
  <sheetData>
    <row r="1" spans="2:22" ht="69.95" customHeight="1">
      <c r="B1" s="135" t="s">
        <v>13</v>
      </c>
      <c r="C1" s="135"/>
      <c r="D1" s="135"/>
      <c r="E1" s="135"/>
      <c r="F1" s="135"/>
      <c r="G1" s="135"/>
      <c r="H1" s="135"/>
      <c r="I1" s="135"/>
      <c r="J1" s="135"/>
      <c r="K1" s="135"/>
      <c r="L1" s="48"/>
      <c r="M1" s="17"/>
    </row>
    <row r="2" spans="2:22" ht="14.25" customHeight="1" thickBot="1">
      <c r="B2" s="2"/>
      <c r="C2" s="2"/>
      <c r="D2" s="2"/>
      <c r="E2" s="2"/>
      <c r="F2" s="4"/>
      <c r="G2" s="3"/>
      <c r="H2" s="3"/>
      <c r="I2" s="3"/>
      <c r="J2" s="3"/>
      <c r="K2" s="4"/>
      <c r="L2" s="4"/>
      <c r="M2" s="3"/>
    </row>
    <row r="3" spans="2:22" ht="21.95" customHeight="1">
      <c r="B3" s="136" t="s">
        <v>29</v>
      </c>
      <c r="C3" s="137"/>
      <c r="D3" s="137"/>
      <c r="E3" s="137"/>
      <c r="F3" s="137"/>
      <c r="G3" s="137"/>
      <c r="H3" s="137"/>
      <c r="I3" s="137"/>
      <c r="J3" s="137"/>
      <c r="K3" s="138"/>
      <c r="L3" s="27"/>
    </row>
    <row r="4" spans="2:22" ht="21.95" customHeight="1">
      <c r="B4" s="139" t="str">
        <f ca="1">CONCATENATE("※ 재직중인 인력은 퇴사일자를 작성일자(",TEXT(TODAY(),"YYYY-MM-DD"),")로 입력")</f>
        <v>※ 재직중인 인력은 퇴사일자를 작성일자(2022-06-16)로 입력</v>
      </c>
      <c r="C4" s="140"/>
      <c r="D4" s="140"/>
      <c r="E4" s="140"/>
      <c r="F4" s="140"/>
      <c r="G4" s="140"/>
      <c r="H4" s="140"/>
      <c r="I4" s="140"/>
      <c r="J4" s="140"/>
      <c r="K4" s="141"/>
      <c r="L4" s="27"/>
      <c r="T4" s="92"/>
    </row>
    <row r="5" spans="2:22" ht="21.95" customHeight="1">
      <c r="B5" s="139" t="s">
        <v>35</v>
      </c>
      <c r="C5" s="140"/>
      <c r="D5" s="140"/>
      <c r="E5" s="140"/>
      <c r="F5" s="140"/>
      <c r="G5" s="140"/>
      <c r="H5" s="140"/>
      <c r="I5" s="140"/>
      <c r="J5" s="140"/>
      <c r="K5" s="141"/>
      <c r="L5" s="27"/>
    </row>
    <row r="6" spans="2:22" ht="21.75" customHeight="1" thickBot="1">
      <c r="B6" s="142" t="s">
        <v>25</v>
      </c>
      <c r="C6" s="143"/>
      <c r="D6" s="143"/>
      <c r="E6" s="143"/>
      <c r="F6" s="143"/>
      <c r="G6" s="143"/>
      <c r="H6" s="143"/>
      <c r="I6" s="143"/>
      <c r="J6" s="143"/>
      <c r="K6" s="144"/>
      <c r="L6" s="27"/>
      <c r="V6" s="95"/>
    </row>
    <row r="7" spans="2:22" ht="17.25" hidden="1">
      <c r="B7" s="5"/>
      <c r="C7" s="5"/>
      <c r="D7" s="5"/>
      <c r="E7" s="5"/>
      <c r="F7" s="5"/>
      <c r="G7" s="6">
        <v>43831</v>
      </c>
      <c r="H7" s="6">
        <v>44196</v>
      </c>
      <c r="I7" s="5"/>
      <c r="J7" s="30"/>
      <c r="K7" s="5"/>
      <c r="L7" s="30"/>
    </row>
    <row r="8" spans="2:22" ht="17.25" hidden="1">
      <c r="B8" s="5"/>
      <c r="C8" s="5"/>
      <c r="D8" s="5"/>
      <c r="E8" s="5"/>
      <c r="F8" s="5"/>
      <c r="G8" s="6">
        <v>44197</v>
      </c>
      <c r="H8" s="6">
        <v>44561</v>
      </c>
      <c r="I8" s="5"/>
      <c r="J8" s="30"/>
      <c r="K8" s="5"/>
      <c r="L8" s="30"/>
    </row>
    <row r="9" spans="2:22" ht="19.5" customHeight="1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22" ht="50.25" thickBot="1">
      <c r="B10" s="65" t="s">
        <v>20</v>
      </c>
      <c r="C10" s="66" t="s">
        <v>0</v>
      </c>
      <c r="D10" s="67" t="s">
        <v>33</v>
      </c>
      <c r="E10" s="67" t="s">
        <v>34</v>
      </c>
      <c r="F10" s="67" t="s">
        <v>12</v>
      </c>
      <c r="G10" s="68" t="s">
        <v>27</v>
      </c>
      <c r="H10" s="68" t="s">
        <v>28</v>
      </c>
      <c r="I10" s="67" t="s">
        <v>9</v>
      </c>
      <c r="J10" s="67" t="s">
        <v>22</v>
      </c>
      <c r="K10" s="69" t="s">
        <v>10</v>
      </c>
      <c r="L10" s="67" t="s">
        <v>21</v>
      </c>
      <c r="M10" s="18"/>
      <c r="O10" s="8"/>
      <c r="P10" s="8"/>
      <c r="Q10" s="8"/>
      <c r="R10" s="8"/>
      <c r="S10" s="8"/>
    </row>
    <row r="11" spans="2:22" ht="19.5" customHeight="1" thickTop="1">
      <c r="B11" s="58">
        <f>ROW()-10</f>
        <v>1</v>
      </c>
      <c r="C11" s="59"/>
      <c r="D11" s="91"/>
      <c r="E11" s="60"/>
      <c r="F11" s="61"/>
      <c r="G11" s="62">
        <f>IF(OR(F11=YEAR($G$7),YEAR(E11)=YEAR($G$7)),"대상아님",IF(AND(D11&lt;=$G$7,E11&gt;=$H$7),12,IF(AND(AND($G$7&lt;=D11,$H$7&gt;=D11),E11&gt;=$H$7),DATEDIF(D11,$H$7,"m")+IF(DAY(D11)=1,1,0),0)))</f>
        <v>0</v>
      </c>
      <c r="H11" s="62">
        <f>IF(OR(F11=YEAR($G$8),YEAR(E11)=YEAR($G$8)),"대상아님",IF(AND(D11&lt;=$G$8,E11&gt;=$H$8),12,IF(AND(AND($G$8&lt;=D11,$H$8&gt;=D11),E11&gt;=$H$8),DATEDIF(D11,$H$8,"m")+IF(DAY(D11)=1,1,0),0)))</f>
        <v>0</v>
      </c>
      <c r="I11" s="63"/>
      <c r="J11" s="49" t="str">
        <f t="shared" ref="J11:J15" si="0">IFERROR(I11/G11,"대상아님")</f>
        <v>대상아님</v>
      </c>
      <c r="K11" s="64"/>
      <c r="L11" s="57" t="str">
        <f>IFERROR(K11/H11,"대상아님")</f>
        <v>대상아님</v>
      </c>
      <c r="M11" s="19"/>
      <c r="N11" s="145" t="s">
        <v>1</v>
      </c>
      <c r="O11" s="146"/>
      <c r="P11" s="146"/>
      <c r="Q11" s="146"/>
      <c r="R11" s="146"/>
      <c r="S11" s="146"/>
      <c r="T11" s="146"/>
      <c r="U11" s="146"/>
      <c r="V11" s="147"/>
    </row>
    <row r="12" spans="2:22" ht="19.5" customHeight="1">
      <c r="B12" s="44">
        <f t="shared" ref="B12:B71" si="1">ROW()-10</f>
        <v>2</v>
      </c>
      <c r="C12" s="59"/>
      <c r="D12" s="60"/>
      <c r="E12" s="60"/>
      <c r="F12" s="43"/>
      <c r="G12" s="62">
        <f t="shared" ref="G12:G75" si="2">IF(OR(F12=YEAR($G$7),YEAR(E12)=YEAR($G$7)),"대상아님",IF(AND(D12&lt;=$G$7,E12&gt;=$H$7),12,IF(AND(AND($G$7&lt;=D12,$H$7&gt;=D12),E12&gt;=$H$7),DATEDIF(D12,$H$7,"m")+IF(DAY(D12)=1,1,0),0)))</f>
        <v>0</v>
      </c>
      <c r="H12" s="62">
        <f t="shared" ref="H12:H75" si="3">IF(OR(F12=YEAR($G$8),YEAR(E12)=YEAR($G$8)),"대상아님",IF(AND(D12&lt;=$G$8,E12&gt;=$H$8),12,IF(AND(AND($G$8&lt;=D12,$H$8&gt;=D12),E12&gt;=$H$8),DATEDIF(D12,$H$8,"m")+IF(DAY(D12)=1,1,0),0)))</f>
        <v>0</v>
      </c>
      <c r="I12" s="10"/>
      <c r="J12" s="49" t="str">
        <f t="shared" si="0"/>
        <v>대상아님</v>
      </c>
      <c r="K12" s="25"/>
      <c r="L12" s="57" t="str">
        <f t="shared" ref="L12:L75" si="4">IFERROR(K12/H12,"대상아님")</f>
        <v>대상아님</v>
      </c>
      <c r="M12" s="19"/>
      <c r="N12" s="97"/>
      <c r="O12" s="99"/>
      <c r="P12" s="99"/>
      <c r="Q12" s="99"/>
      <c r="R12" s="99"/>
      <c r="S12" s="100"/>
      <c r="T12" s="100"/>
      <c r="U12" s="99"/>
      <c r="V12" s="101"/>
    </row>
    <row r="13" spans="2:22" ht="20.25" customHeight="1" thickBot="1">
      <c r="B13" s="44">
        <f t="shared" si="1"/>
        <v>3</v>
      </c>
      <c r="C13" s="59"/>
      <c r="D13" s="60"/>
      <c r="E13" s="60"/>
      <c r="F13" s="43"/>
      <c r="G13" s="62">
        <f t="shared" si="2"/>
        <v>0</v>
      </c>
      <c r="H13" s="62">
        <f t="shared" si="3"/>
        <v>0</v>
      </c>
      <c r="I13" s="10"/>
      <c r="J13" s="49" t="str">
        <f t="shared" si="0"/>
        <v>대상아님</v>
      </c>
      <c r="K13" s="25"/>
      <c r="L13" s="57" t="str">
        <f t="shared" si="4"/>
        <v>대상아님</v>
      </c>
      <c r="M13" s="19"/>
      <c r="N13" s="102"/>
      <c r="O13" s="99"/>
      <c r="P13" s="99"/>
      <c r="Q13" s="99"/>
      <c r="R13" s="99"/>
      <c r="S13" s="100"/>
      <c r="T13" s="98" t="s">
        <v>42</v>
      </c>
      <c r="U13" s="99"/>
      <c r="V13" s="96" t="s">
        <v>17</v>
      </c>
    </row>
    <row r="14" spans="2:22" ht="19.5" customHeight="1" thickTop="1">
      <c r="B14" s="44">
        <f t="shared" si="1"/>
        <v>4</v>
      </c>
      <c r="C14" s="59"/>
      <c r="D14" s="60"/>
      <c r="E14" s="60"/>
      <c r="F14" s="43"/>
      <c r="G14" s="62">
        <f t="shared" si="2"/>
        <v>0</v>
      </c>
      <c r="H14" s="62">
        <f t="shared" si="3"/>
        <v>0</v>
      </c>
      <c r="I14" s="10"/>
      <c r="J14" s="49" t="str">
        <f t="shared" si="0"/>
        <v>대상아님</v>
      </c>
      <c r="K14" s="25"/>
      <c r="L14" s="57" t="str">
        <f t="shared" si="4"/>
        <v>대상아님</v>
      </c>
      <c r="M14" s="19"/>
      <c r="N14" s="117" t="s">
        <v>45</v>
      </c>
      <c r="O14" s="151" t="s">
        <v>2</v>
      </c>
      <c r="P14" s="119" t="s">
        <v>37</v>
      </c>
      <c r="Q14" s="151" t="s">
        <v>38</v>
      </c>
      <c r="R14" s="119" t="s">
        <v>40</v>
      </c>
      <c r="S14" s="154" t="s">
        <v>41</v>
      </c>
      <c r="T14" s="121">
        <f>P27*P23+P22*P28</f>
        <v>0</v>
      </c>
      <c r="U14" s="152"/>
      <c r="V14" s="153" t="str">
        <f>IFERROR(ROUND(T14/T15,5)*6,"")</f>
        <v/>
      </c>
    </row>
    <row r="15" spans="2:22" ht="19.5" customHeight="1" thickBot="1">
      <c r="B15" s="44">
        <f t="shared" si="1"/>
        <v>5</v>
      </c>
      <c r="C15" s="59"/>
      <c r="D15" s="60"/>
      <c r="E15" s="60"/>
      <c r="F15" s="43"/>
      <c r="G15" s="62">
        <f t="shared" si="2"/>
        <v>0</v>
      </c>
      <c r="H15" s="62">
        <f t="shared" si="3"/>
        <v>0</v>
      </c>
      <c r="I15" s="10"/>
      <c r="J15" s="49" t="str">
        <f t="shared" si="0"/>
        <v>대상아님</v>
      </c>
      <c r="K15" s="25"/>
      <c r="L15" s="57" t="str">
        <f t="shared" si="4"/>
        <v>대상아님</v>
      </c>
      <c r="M15" s="19"/>
      <c r="N15" s="118" t="s">
        <v>44</v>
      </c>
      <c r="O15" s="151"/>
      <c r="P15" s="120" t="s">
        <v>36</v>
      </c>
      <c r="Q15" s="151"/>
      <c r="R15" s="120" t="s">
        <v>39</v>
      </c>
      <c r="S15" s="154"/>
      <c r="T15" s="122">
        <f>P23*P28</f>
        <v>0</v>
      </c>
      <c r="U15" s="152"/>
      <c r="V15" s="153"/>
    </row>
    <row r="16" spans="2:22" ht="19.5" customHeight="1" thickTop="1" thickBot="1">
      <c r="B16" s="44">
        <f t="shared" si="1"/>
        <v>6</v>
      </c>
      <c r="C16" s="59"/>
      <c r="D16" s="60"/>
      <c r="E16" s="60"/>
      <c r="F16" s="43"/>
      <c r="G16" s="62">
        <f t="shared" si="2"/>
        <v>0</v>
      </c>
      <c r="H16" s="62">
        <f t="shared" si="3"/>
        <v>0</v>
      </c>
      <c r="I16" s="10"/>
      <c r="J16" s="49" t="str">
        <f t="shared" ref="J16:J75" si="5">IFERROR(I16/G16,"대상아님")</f>
        <v>대상아님</v>
      </c>
      <c r="K16" s="25"/>
      <c r="L16" s="57" t="str">
        <f t="shared" si="4"/>
        <v>대상아님</v>
      </c>
      <c r="M16" s="19"/>
      <c r="N16" s="23"/>
      <c r="O16" s="24"/>
      <c r="P16" s="24"/>
      <c r="Q16" s="24"/>
      <c r="R16" s="24"/>
      <c r="S16" s="103"/>
      <c r="T16" s="103"/>
      <c r="U16" s="104"/>
      <c r="V16" s="105"/>
    </row>
    <row r="17" spans="2:22" ht="19.5" customHeight="1" thickBot="1">
      <c r="B17" s="44">
        <f t="shared" si="1"/>
        <v>7</v>
      </c>
      <c r="C17" s="14"/>
      <c r="D17" s="15"/>
      <c r="E17" s="15"/>
      <c r="F17" s="43"/>
      <c r="G17" s="62">
        <f t="shared" si="2"/>
        <v>0</v>
      </c>
      <c r="H17" s="62">
        <f t="shared" si="3"/>
        <v>0</v>
      </c>
      <c r="I17" s="10"/>
      <c r="J17" s="49" t="str">
        <f t="shared" si="5"/>
        <v>대상아님</v>
      </c>
      <c r="K17" s="25"/>
      <c r="L17" s="57" t="str">
        <f t="shared" si="4"/>
        <v>대상아님</v>
      </c>
      <c r="M17" s="19"/>
      <c r="N17" s="106"/>
      <c r="O17" s="106"/>
      <c r="P17" s="106"/>
      <c r="Q17" s="106"/>
      <c r="R17" s="106"/>
      <c r="S17" s="106"/>
      <c r="T17" s="107"/>
      <c r="U17" s="108"/>
      <c r="V17" s="108"/>
    </row>
    <row r="18" spans="2:22" ht="19.5" customHeight="1">
      <c r="B18" s="44">
        <f t="shared" si="1"/>
        <v>8</v>
      </c>
      <c r="C18" s="14"/>
      <c r="D18" s="15"/>
      <c r="E18" s="15"/>
      <c r="F18" s="43"/>
      <c r="G18" s="62">
        <f t="shared" si="2"/>
        <v>0</v>
      </c>
      <c r="H18" s="62">
        <f t="shared" si="3"/>
        <v>0</v>
      </c>
      <c r="I18" s="10"/>
      <c r="J18" s="49" t="str">
        <f t="shared" si="5"/>
        <v>대상아님</v>
      </c>
      <c r="K18" s="25"/>
      <c r="L18" s="57" t="str">
        <f t="shared" si="4"/>
        <v>대상아님</v>
      </c>
      <c r="M18" s="19"/>
      <c r="N18" s="148" t="s">
        <v>3</v>
      </c>
      <c r="O18" s="149"/>
      <c r="P18" s="149"/>
      <c r="Q18" s="149"/>
      <c r="R18" s="149"/>
      <c r="S18" s="149"/>
      <c r="T18" s="149"/>
      <c r="U18" s="149"/>
      <c r="V18" s="150"/>
    </row>
    <row r="19" spans="2:22" ht="19.5" customHeight="1">
      <c r="B19" s="44">
        <f t="shared" si="1"/>
        <v>9</v>
      </c>
      <c r="C19" s="14"/>
      <c r="D19" s="15"/>
      <c r="E19" s="15"/>
      <c r="F19" s="43"/>
      <c r="G19" s="62">
        <f t="shared" si="2"/>
        <v>0</v>
      </c>
      <c r="H19" s="62">
        <f t="shared" si="3"/>
        <v>0</v>
      </c>
      <c r="I19" s="10"/>
      <c r="J19" s="49" t="str">
        <f t="shared" si="5"/>
        <v>대상아님</v>
      </c>
      <c r="K19" s="25"/>
      <c r="L19" s="57" t="str">
        <f t="shared" si="4"/>
        <v>대상아님</v>
      </c>
      <c r="M19" s="19"/>
      <c r="N19" s="109"/>
      <c r="O19" s="110"/>
      <c r="P19" s="110"/>
      <c r="Q19" s="110"/>
      <c r="R19" s="110"/>
      <c r="S19" s="110"/>
      <c r="T19" s="110"/>
      <c r="U19" s="110"/>
      <c r="V19" s="111"/>
    </row>
    <row r="20" spans="2:22" ht="19.5" customHeight="1">
      <c r="B20" s="44">
        <f t="shared" si="1"/>
        <v>10</v>
      </c>
      <c r="C20" s="14"/>
      <c r="D20" s="14"/>
      <c r="E20" s="14"/>
      <c r="F20" s="43"/>
      <c r="G20" s="62">
        <f t="shared" si="2"/>
        <v>0</v>
      </c>
      <c r="H20" s="62">
        <f t="shared" si="3"/>
        <v>0</v>
      </c>
      <c r="I20" s="10"/>
      <c r="J20" s="49" t="str">
        <f t="shared" si="5"/>
        <v>대상아님</v>
      </c>
      <c r="K20" s="25"/>
      <c r="L20" s="57" t="str">
        <f t="shared" si="4"/>
        <v>대상아님</v>
      </c>
      <c r="M20" s="19"/>
      <c r="N20" s="112"/>
      <c r="O20" s="110"/>
      <c r="P20" s="110"/>
      <c r="Q20" s="110"/>
      <c r="R20" s="110"/>
      <c r="S20" s="110"/>
      <c r="T20" s="110"/>
      <c r="U20" s="110"/>
      <c r="V20" s="111"/>
    </row>
    <row r="21" spans="2:22" ht="19.5" customHeight="1">
      <c r="B21" s="44">
        <f t="shared" si="1"/>
        <v>11</v>
      </c>
      <c r="C21" s="14"/>
      <c r="D21" s="14"/>
      <c r="E21" s="14"/>
      <c r="F21" s="43"/>
      <c r="G21" s="62">
        <f t="shared" si="2"/>
        <v>0</v>
      </c>
      <c r="H21" s="62">
        <f t="shared" si="3"/>
        <v>0</v>
      </c>
      <c r="I21" s="10"/>
      <c r="J21" s="49" t="str">
        <f t="shared" si="5"/>
        <v>대상아님</v>
      </c>
      <c r="K21" s="25"/>
      <c r="L21" s="57" t="str">
        <f t="shared" si="4"/>
        <v>대상아님</v>
      </c>
      <c r="M21" s="19"/>
      <c r="N21" s="116" t="s">
        <v>7</v>
      </c>
      <c r="O21" s="94"/>
      <c r="P21" s="94"/>
      <c r="Q21" s="94"/>
      <c r="R21" s="94"/>
      <c r="S21" s="94"/>
      <c r="T21" s="110"/>
      <c r="U21" s="94"/>
      <c r="V21" s="9"/>
    </row>
    <row r="22" spans="2:22" ht="19.5" customHeight="1">
      <c r="B22" s="44">
        <f t="shared" si="1"/>
        <v>12</v>
      </c>
      <c r="C22" s="14"/>
      <c r="D22" s="14"/>
      <c r="E22" s="14"/>
      <c r="F22" s="43"/>
      <c r="G22" s="62">
        <f t="shared" si="2"/>
        <v>0</v>
      </c>
      <c r="H22" s="62">
        <f t="shared" si="3"/>
        <v>0</v>
      </c>
      <c r="I22" s="10"/>
      <c r="J22" s="49" t="str">
        <f t="shared" si="5"/>
        <v>대상아님</v>
      </c>
      <c r="K22" s="25"/>
      <c r="L22" s="57" t="str">
        <f t="shared" si="4"/>
        <v>대상아님</v>
      </c>
      <c r="M22" s="19"/>
      <c r="N22" s="51" t="s">
        <v>48</v>
      </c>
      <c r="O22" s="131" t="s">
        <v>4</v>
      </c>
      <c r="P22" s="133">
        <f>SUM(J11:J111)</f>
        <v>0</v>
      </c>
      <c r="Q22" s="133"/>
      <c r="R22" s="133"/>
      <c r="S22" s="131" t="s">
        <v>5</v>
      </c>
      <c r="T22" s="131">
        <v>12</v>
      </c>
      <c r="U22" s="131" t="s">
        <v>4</v>
      </c>
      <c r="V22" s="132" t="str">
        <f>IFERROR(ROUND(P22/P23*12,1)&amp;"시간","0시간")</f>
        <v>0시간</v>
      </c>
    </row>
    <row r="23" spans="2:22" ht="19.5" customHeight="1">
      <c r="B23" s="44">
        <f t="shared" si="1"/>
        <v>13</v>
      </c>
      <c r="C23" s="14"/>
      <c r="D23" s="14"/>
      <c r="E23" s="14"/>
      <c r="F23" s="43"/>
      <c r="G23" s="62">
        <f t="shared" si="2"/>
        <v>0</v>
      </c>
      <c r="H23" s="62">
        <f t="shared" si="3"/>
        <v>0</v>
      </c>
      <c r="I23" s="10"/>
      <c r="J23" s="49" t="str">
        <f t="shared" si="5"/>
        <v>대상아님</v>
      </c>
      <c r="K23" s="25"/>
      <c r="L23" s="57" t="str">
        <f t="shared" si="4"/>
        <v>대상아님</v>
      </c>
      <c r="M23" s="19"/>
      <c r="N23" s="52" t="s">
        <v>46</v>
      </c>
      <c r="O23" s="131"/>
      <c r="P23" s="131">
        <f>IFERROR(COUNTIF(G11:G110,"&gt;0"),"")</f>
        <v>0</v>
      </c>
      <c r="Q23" s="131"/>
      <c r="R23" s="131"/>
      <c r="S23" s="131"/>
      <c r="T23" s="131"/>
      <c r="U23" s="131"/>
      <c r="V23" s="132"/>
    </row>
    <row r="24" spans="2:22" ht="19.5" customHeight="1">
      <c r="B24" s="44">
        <f t="shared" si="1"/>
        <v>14</v>
      </c>
      <c r="C24" s="14"/>
      <c r="D24" s="14"/>
      <c r="E24" s="14"/>
      <c r="F24" s="43"/>
      <c r="G24" s="62">
        <f t="shared" si="2"/>
        <v>0</v>
      </c>
      <c r="H24" s="62">
        <f t="shared" si="3"/>
        <v>0</v>
      </c>
      <c r="I24" s="10"/>
      <c r="J24" s="49" t="str">
        <f t="shared" si="5"/>
        <v>대상아님</v>
      </c>
      <c r="K24" s="25"/>
      <c r="L24" s="57" t="str">
        <f t="shared" si="4"/>
        <v>대상아님</v>
      </c>
      <c r="M24" s="19"/>
      <c r="N24" s="112"/>
      <c r="O24" s="110"/>
      <c r="P24" s="110"/>
      <c r="Q24" s="110"/>
      <c r="R24" s="110"/>
      <c r="S24" s="110"/>
      <c r="T24" s="110"/>
      <c r="U24" s="110"/>
      <c r="V24" s="111"/>
    </row>
    <row r="25" spans="2:22" ht="19.5" customHeight="1">
      <c r="B25" s="44">
        <f t="shared" si="1"/>
        <v>15</v>
      </c>
      <c r="C25" s="14"/>
      <c r="D25" s="14"/>
      <c r="E25" s="14"/>
      <c r="F25" s="43"/>
      <c r="G25" s="62">
        <f t="shared" si="2"/>
        <v>0</v>
      </c>
      <c r="H25" s="62">
        <f t="shared" si="3"/>
        <v>0</v>
      </c>
      <c r="I25" s="10"/>
      <c r="J25" s="49" t="str">
        <f t="shared" si="5"/>
        <v>대상아님</v>
      </c>
      <c r="K25" s="25"/>
      <c r="L25" s="57" t="str">
        <f t="shared" si="4"/>
        <v>대상아님</v>
      </c>
      <c r="M25" s="19"/>
      <c r="N25" s="112"/>
      <c r="O25" s="110"/>
      <c r="P25" s="110"/>
      <c r="Q25" s="110"/>
      <c r="R25" s="110"/>
      <c r="S25" s="110"/>
      <c r="T25" s="110"/>
      <c r="U25" s="110"/>
      <c r="V25" s="111"/>
    </row>
    <row r="26" spans="2:22" ht="19.5" customHeight="1">
      <c r="B26" s="44">
        <f t="shared" si="1"/>
        <v>16</v>
      </c>
      <c r="C26" s="14"/>
      <c r="D26" s="15"/>
      <c r="E26" s="15"/>
      <c r="F26" s="43"/>
      <c r="G26" s="62">
        <f t="shared" si="2"/>
        <v>0</v>
      </c>
      <c r="H26" s="62">
        <f t="shared" si="3"/>
        <v>0</v>
      </c>
      <c r="I26" s="10"/>
      <c r="J26" s="49" t="str">
        <f t="shared" si="5"/>
        <v>대상아님</v>
      </c>
      <c r="K26" s="25"/>
      <c r="L26" s="57" t="str">
        <f t="shared" si="4"/>
        <v>대상아님</v>
      </c>
      <c r="M26" s="19"/>
      <c r="N26" s="116" t="s">
        <v>8</v>
      </c>
      <c r="O26" s="94"/>
      <c r="P26" s="94"/>
      <c r="Q26" s="94"/>
      <c r="R26" s="94"/>
      <c r="S26" s="94"/>
      <c r="T26" s="110"/>
      <c r="U26" s="94"/>
      <c r="V26" s="9"/>
    </row>
    <row r="27" spans="2:22" ht="19.5" customHeight="1">
      <c r="B27" s="44">
        <f t="shared" si="1"/>
        <v>17</v>
      </c>
      <c r="C27" s="14"/>
      <c r="D27" s="14"/>
      <c r="E27" s="14"/>
      <c r="F27" s="43"/>
      <c r="G27" s="62">
        <f t="shared" si="2"/>
        <v>0</v>
      </c>
      <c r="H27" s="62">
        <f t="shared" si="3"/>
        <v>0</v>
      </c>
      <c r="I27" s="10"/>
      <c r="J27" s="49" t="str">
        <f t="shared" si="5"/>
        <v>대상아님</v>
      </c>
      <c r="K27" s="25"/>
      <c r="L27" s="57" t="str">
        <f t="shared" si="4"/>
        <v>대상아님</v>
      </c>
      <c r="M27" s="19"/>
      <c r="N27" s="51" t="s">
        <v>49</v>
      </c>
      <c r="O27" s="131" t="s">
        <v>4</v>
      </c>
      <c r="P27" s="134">
        <f>SUM(L11:L110)</f>
        <v>0</v>
      </c>
      <c r="Q27" s="134"/>
      <c r="R27" s="134"/>
      <c r="S27" s="131" t="s">
        <v>6</v>
      </c>
      <c r="T27" s="131">
        <v>12</v>
      </c>
      <c r="U27" s="131" t="s">
        <v>4</v>
      </c>
      <c r="V27" s="132" t="str">
        <f>IFERROR(ROUND(P27/P28*12,1)&amp;"시간","0시간")</f>
        <v>0시간</v>
      </c>
    </row>
    <row r="28" spans="2:22" ht="19.5" customHeight="1">
      <c r="B28" s="44">
        <f t="shared" si="1"/>
        <v>18</v>
      </c>
      <c r="C28" s="14"/>
      <c r="D28" s="14"/>
      <c r="E28" s="14"/>
      <c r="F28" s="43"/>
      <c r="G28" s="62">
        <f t="shared" si="2"/>
        <v>0</v>
      </c>
      <c r="H28" s="62">
        <f t="shared" si="3"/>
        <v>0</v>
      </c>
      <c r="I28" s="10"/>
      <c r="J28" s="49" t="str">
        <f t="shared" si="5"/>
        <v>대상아님</v>
      </c>
      <c r="K28" s="25"/>
      <c r="L28" s="57" t="str">
        <f t="shared" si="4"/>
        <v>대상아님</v>
      </c>
      <c r="M28" s="19"/>
      <c r="N28" s="52" t="s">
        <v>47</v>
      </c>
      <c r="O28" s="131"/>
      <c r="P28" s="131">
        <f>IFERROR(COUNTIF(H11:H110,"&gt;0"),"")</f>
        <v>0</v>
      </c>
      <c r="Q28" s="131"/>
      <c r="R28" s="131"/>
      <c r="S28" s="131"/>
      <c r="T28" s="131"/>
      <c r="U28" s="131"/>
      <c r="V28" s="132"/>
    </row>
    <row r="29" spans="2:22" ht="19.5" customHeight="1" thickBot="1">
      <c r="B29" s="44">
        <f t="shared" si="1"/>
        <v>19</v>
      </c>
      <c r="C29" s="14"/>
      <c r="D29" s="14"/>
      <c r="E29" s="14"/>
      <c r="F29" s="43"/>
      <c r="G29" s="62">
        <f t="shared" si="2"/>
        <v>0</v>
      </c>
      <c r="H29" s="62">
        <f t="shared" si="3"/>
        <v>0</v>
      </c>
      <c r="I29" s="10"/>
      <c r="J29" s="49" t="str">
        <f t="shared" si="5"/>
        <v>대상아님</v>
      </c>
      <c r="K29" s="25"/>
      <c r="L29" s="57" t="str">
        <f t="shared" si="4"/>
        <v>대상아님</v>
      </c>
      <c r="M29" s="19"/>
      <c r="N29" s="113"/>
      <c r="O29" s="114"/>
      <c r="P29" s="114"/>
      <c r="Q29" s="114"/>
      <c r="R29" s="114"/>
      <c r="S29" s="114"/>
      <c r="T29" s="114"/>
      <c r="U29" s="114"/>
      <c r="V29" s="115"/>
    </row>
    <row r="30" spans="2:22" ht="19.5" customHeight="1" thickBot="1">
      <c r="B30" s="44">
        <f t="shared" si="1"/>
        <v>20</v>
      </c>
      <c r="C30" s="14"/>
      <c r="D30" s="14"/>
      <c r="E30" s="14"/>
      <c r="F30" s="43"/>
      <c r="G30" s="62">
        <f t="shared" si="2"/>
        <v>0</v>
      </c>
      <c r="H30" s="62">
        <f t="shared" si="3"/>
        <v>0</v>
      </c>
      <c r="I30" s="10"/>
      <c r="J30" s="49" t="str">
        <f t="shared" si="5"/>
        <v>대상아님</v>
      </c>
      <c r="K30" s="25"/>
      <c r="L30" s="57" t="str">
        <f t="shared" si="4"/>
        <v>대상아님</v>
      </c>
      <c r="M30" s="19"/>
    </row>
    <row r="31" spans="2:22" ht="19.5" customHeight="1">
      <c r="B31" s="44">
        <f t="shared" si="1"/>
        <v>21</v>
      </c>
      <c r="C31" s="14"/>
      <c r="D31" s="14"/>
      <c r="E31" s="14"/>
      <c r="F31" s="43"/>
      <c r="G31" s="62">
        <f t="shared" si="2"/>
        <v>0</v>
      </c>
      <c r="H31" s="62">
        <f t="shared" si="3"/>
        <v>0</v>
      </c>
      <c r="I31" s="10"/>
      <c r="J31" s="49" t="str">
        <f t="shared" si="5"/>
        <v>대상아님</v>
      </c>
      <c r="K31" s="25"/>
      <c r="L31" s="57" t="str">
        <f t="shared" si="4"/>
        <v>대상아님</v>
      </c>
      <c r="M31" s="19"/>
      <c r="S31" s="123" t="s">
        <v>43</v>
      </c>
      <c r="T31" s="124"/>
      <c r="U31" s="125"/>
      <c r="V31" s="129" t="str">
        <f>IF(V14="","",IF(V14&gt;=10,"3점(만점)",IF(V14&gt;=8,"2점",IF(V14&gt;=4,"1점","0점"))))</f>
        <v/>
      </c>
    </row>
    <row r="32" spans="2:22" ht="19.5" customHeight="1" thickBot="1">
      <c r="B32" s="44">
        <f t="shared" si="1"/>
        <v>22</v>
      </c>
      <c r="C32" s="14"/>
      <c r="D32" s="14"/>
      <c r="E32" s="14"/>
      <c r="F32" s="43"/>
      <c r="G32" s="62">
        <f t="shared" si="2"/>
        <v>0</v>
      </c>
      <c r="H32" s="62">
        <f t="shared" si="3"/>
        <v>0</v>
      </c>
      <c r="I32" s="10"/>
      <c r="J32" s="49" t="str">
        <f t="shared" si="5"/>
        <v>대상아님</v>
      </c>
      <c r="K32" s="25"/>
      <c r="L32" s="57" t="str">
        <f t="shared" si="4"/>
        <v>대상아님</v>
      </c>
      <c r="M32" s="19"/>
      <c r="S32" s="126"/>
      <c r="T32" s="127"/>
      <c r="U32" s="128"/>
      <c r="V32" s="130"/>
    </row>
    <row r="33" spans="2:13" ht="19.5" customHeight="1">
      <c r="B33" s="44">
        <f t="shared" si="1"/>
        <v>23</v>
      </c>
      <c r="C33" s="14"/>
      <c r="D33" s="14"/>
      <c r="E33" s="14"/>
      <c r="F33" s="43"/>
      <c r="G33" s="62">
        <f t="shared" si="2"/>
        <v>0</v>
      </c>
      <c r="H33" s="62">
        <f t="shared" si="3"/>
        <v>0</v>
      </c>
      <c r="I33" s="10"/>
      <c r="J33" s="49" t="str">
        <f t="shared" si="5"/>
        <v>대상아님</v>
      </c>
      <c r="K33" s="25"/>
      <c r="L33" s="57" t="str">
        <f t="shared" si="4"/>
        <v>대상아님</v>
      </c>
      <c r="M33" s="19"/>
    </row>
    <row r="34" spans="2:13" ht="19.5" customHeight="1">
      <c r="B34" s="44">
        <f t="shared" si="1"/>
        <v>24</v>
      </c>
      <c r="C34" s="14"/>
      <c r="D34" s="14"/>
      <c r="E34" s="14"/>
      <c r="F34" s="43"/>
      <c r="G34" s="62">
        <f t="shared" si="2"/>
        <v>0</v>
      </c>
      <c r="H34" s="62">
        <f t="shared" si="3"/>
        <v>0</v>
      </c>
      <c r="I34" s="10"/>
      <c r="J34" s="49" t="str">
        <f t="shared" si="5"/>
        <v>대상아님</v>
      </c>
      <c r="K34" s="25"/>
      <c r="L34" s="57" t="str">
        <f t="shared" si="4"/>
        <v>대상아님</v>
      </c>
      <c r="M34" s="19"/>
    </row>
    <row r="35" spans="2:13" ht="19.5" customHeight="1">
      <c r="B35" s="44">
        <f t="shared" si="1"/>
        <v>25</v>
      </c>
      <c r="C35" s="14"/>
      <c r="D35" s="14"/>
      <c r="E35" s="14"/>
      <c r="F35" s="43"/>
      <c r="G35" s="62">
        <f t="shared" si="2"/>
        <v>0</v>
      </c>
      <c r="H35" s="62">
        <f t="shared" si="3"/>
        <v>0</v>
      </c>
      <c r="I35" s="10"/>
      <c r="J35" s="49" t="str">
        <f t="shared" si="5"/>
        <v>대상아님</v>
      </c>
      <c r="K35" s="25"/>
      <c r="L35" s="57" t="str">
        <f t="shared" si="4"/>
        <v>대상아님</v>
      </c>
      <c r="M35" s="19"/>
    </row>
    <row r="36" spans="2:13" ht="19.5" customHeight="1">
      <c r="B36" s="44">
        <f t="shared" si="1"/>
        <v>26</v>
      </c>
      <c r="C36" s="14"/>
      <c r="D36" s="14"/>
      <c r="E36" s="14"/>
      <c r="F36" s="43"/>
      <c r="G36" s="62">
        <f t="shared" si="2"/>
        <v>0</v>
      </c>
      <c r="H36" s="62">
        <f t="shared" si="3"/>
        <v>0</v>
      </c>
      <c r="I36" s="10"/>
      <c r="J36" s="49" t="str">
        <f t="shared" si="5"/>
        <v>대상아님</v>
      </c>
      <c r="K36" s="25"/>
      <c r="L36" s="57" t="str">
        <f t="shared" si="4"/>
        <v>대상아님</v>
      </c>
      <c r="M36" s="19"/>
    </row>
    <row r="37" spans="2:13" ht="19.5" customHeight="1">
      <c r="B37" s="44">
        <f t="shared" si="1"/>
        <v>27</v>
      </c>
      <c r="C37" s="14"/>
      <c r="D37" s="14"/>
      <c r="E37" s="14"/>
      <c r="F37" s="43"/>
      <c r="G37" s="62">
        <f t="shared" si="2"/>
        <v>0</v>
      </c>
      <c r="H37" s="62">
        <f t="shared" si="3"/>
        <v>0</v>
      </c>
      <c r="I37" s="10"/>
      <c r="J37" s="49" t="str">
        <f t="shared" si="5"/>
        <v>대상아님</v>
      </c>
      <c r="K37" s="25"/>
      <c r="L37" s="57" t="str">
        <f t="shared" si="4"/>
        <v>대상아님</v>
      </c>
      <c r="M37" s="19"/>
    </row>
    <row r="38" spans="2:13" ht="19.5" customHeight="1">
      <c r="B38" s="44">
        <f t="shared" si="1"/>
        <v>28</v>
      </c>
      <c r="C38" s="14"/>
      <c r="D38" s="14"/>
      <c r="E38" s="14"/>
      <c r="F38" s="43"/>
      <c r="G38" s="62">
        <f t="shared" si="2"/>
        <v>0</v>
      </c>
      <c r="H38" s="62">
        <f t="shared" si="3"/>
        <v>0</v>
      </c>
      <c r="I38" s="10"/>
      <c r="J38" s="49" t="str">
        <f t="shared" si="5"/>
        <v>대상아님</v>
      </c>
      <c r="K38" s="25"/>
      <c r="L38" s="57" t="str">
        <f t="shared" si="4"/>
        <v>대상아님</v>
      </c>
      <c r="M38" s="19"/>
    </row>
    <row r="39" spans="2:13" ht="19.5" customHeight="1">
      <c r="B39" s="44">
        <f t="shared" si="1"/>
        <v>29</v>
      </c>
      <c r="C39" s="14"/>
      <c r="D39" s="14"/>
      <c r="E39" s="14"/>
      <c r="F39" s="43"/>
      <c r="G39" s="62">
        <f t="shared" si="2"/>
        <v>0</v>
      </c>
      <c r="H39" s="62">
        <f t="shared" si="3"/>
        <v>0</v>
      </c>
      <c r="I39" s="10"/>
      <c r="J39" s="49" t="str">
        <f t="shared" si="5"/>
        <v>대상아님</v>
      </c>
      <c r="K39" s="25"/>
      <c r="L39" s="57" t="str">
        <f t="shared" si="4"/>
        <v>대상아님</v>
      </c>
      <c r="M39" s="19"/>
    </row>
    <row r="40" spans="2:13" ht="19.5" customHeight="1">
      <c r="B40" s="44">
        <f t="shared" si="1"/>
        <v>30</v>
      </c>
      <c r="C40" s="14"/>
      <c r="D40" s="14"/>
      <c r="E40" s="14"/>
      <c r="F40" s="43"/>
      <c r="G40" s="62">
        <f t="shared" si="2"/>
        <v>0</v>
      </c>
      <c r="H40" s="62">
        <f t="shared" si="3"/>
        <v>0</v>
      </c>
      <c r="I40" s="10"/>
      <c r="J40" s="49" t="str">
        <f t="shared" si="5"/>
        <v>대상아님</v>
      </c>
      <c r="K40" s="25"/>
      <c r="L40" s="57" t="str">
        <f t="shared" si="4"/>
        <v>대상아님</v>
      </c>
      <c r="M40" s="19"/>
    </row>
    <row r="41" spans="2:13" ht="19.5" customHeight="1">
      <c r="B41" s="44">
        <f t="shared" si="1"/>
        <v>31</v>
      </c>
      <c r="C41" s="14"/>
      <c r="D41" s="14"/>
      <c r="E41" s="14"/>
      <c r="F41" s="43"/>
      <c r="G41" s="62">
        <f t="shared" si="2"/>
        <v>0</v>
      </c>
      <c r="H41" s="62">
        <f t="shared" si="3"/>
        <v>0</v>
      </c>
      <c r="I41" s="10"/>
      <c r="J41" s="49" t="str">
        <f t="shared" si="5"/>
        <v>대상아님</v>
      </c>
      <c r="K41" s="25"/>
      <c r="L41" s="57" t="str">
        <f t="shared" si="4"/>
        <v>대상아님</v>
      </c>
      <c r="M41" s="19"/>
    </row>
    <row r="42" spans="2:13" ht="19.5" customHeight="1">
      <c r="B42" s="44">
        <f t="shared" si="1"/>
        <v>32</v>
      </c>
      <c r="C42" s="14"/>
      <c r="D42" s="14"/>
      <c r="E42" s="14"/>
      <c r="F42" s="43"/>
      <c r="G42" s="62">
        <f t="shared" si="2"/>
        <v>0</v>
      </c>
      <c r="H42" s="62">
        <f t="shared" si="3"/>
        <v>0</v>
      </c>
      <c r="I42" s="10"/>
      <c r="J42" s="49" t="str">
        <f t="shared" si="5"/>
        <v>대상아님</v>
      </c>
      <c r="K42" s="25"/>
      <c r="L42" s="57" t="str">
        <f t="shared" si="4"/>
        <v>대상아님</v>
      </c>
      <c r="M42" s="19"/>
    </row>
    <row r="43" spans="2:13" ht="19.5" customHeight="1">
      <c r="B43" s="44">
        <f t="shared" si="1"/>
        <v>33</v>
      </c>
      <c r="C43" s="14"/>
      <c r="D43" s="15"/>
      <c r="E43" s="15"/>
      <c r="F43" s="43"/>
      <c r="G43" s="62">
        <f t="shared" si="2"/>
        <v>0</v>
      </c>
      <c r="H43" s="62">
        <f t="shared" si="3"/>
        <v>0</v>
      </c>
      <c r="I43" s="10"/>
      <c r="J43" s="49" t="str">
        <f t="shared" si="5"/>
        <v>대상아님</v>
      </c>
      <c r="K43" s="25"/>
      <c r="L43" s="57" t="str">
        <f t="shared" si="4"/>
        <v>대상아님</v>
      </c>
      <c r="M43" s="19"/>
    </row>
    <row r="44" spans="2:13" ht="19.5" customHeight="1">
      <c r="B44" s="44">
        <f t="shared" si="1"/>
        <v>34</v>
      </c>
      <c r="C44" s="14"/>
      <c r="D44" s="14"/>
      <c r="E44" s="14"/>
      <c r="F44" s="43"/>
      <c r="G44" s="62">
        <f t="shared" si="2"/>
        <v>0</v>
      </c>
      <c r="H44" s="62">
        <f t="shared" si="3"/>
        <v>0</v>
      </c>
      <c r="I44" s="10"/>
      <c r="J44" s="49" t="str">
        <f t="shared" si="5"/>
        <v>대상아님</v>
      </c>
      <c r="K44" s="25"/>
      <c r="L44" s="57" t="str">
        <f t="shared" si="4"/>
        <v>대상아님</v>
      </c>
      <c r="M44" s="19"/>
    </row>
    <row r="45" spans="2:13" ht="19.5" customHeight="1">
      <c r="B45" s="44">
        <f t="shared" si="1"/>
        <v>35</v>
      </c>
      <c r="C45" s="14"/>
      <c r="D45" s="14"/>
      <c r="E45" s="14"/>
      <c r="F45" s="43"/>
      <c r="G45" s="62">
        <f t="shared" si="2"/>
        <v>0</v>
      </c>
      <c r="H45" s="62">
        <f t="shared" si="3"/>
        <v>0</v>
      </c>
      <c r="I45" s="10"/>
      <c r="J45" s="49" t="str">
        <f t="shared" si="5"/>
        <v>대상아님</v>
      </c>
      <c r="K45" s="25"/>
      <c r="L45" s="57" t="str">
        <f t="shared" si="4"/>
        <v>대상아님</v>
      </c>
      <c r="M45" s="19"/>
    </row>
    <row r="46" spans="2:13" ht="19.5" customHeight="1">
      <c r="B46" s="44">
        <f t="shared" si="1"/>
        <v>36</v>
      </c>
      <c r="C46" s="14"/>
      <c r="D46" s="14"/>
      <c r="E46" s="14"/>
      <c r="F46" s="43"/>
      <c r="G46" s="62">
        <f t="shared" si="2"/>
        <v>0</v>
      </c>
      <c r="H46" s="62">
        <f t="shared" si="3"/>
        <v>0</v>
      </c>
      <c r="I46" s="10"/>
      <c r="J46" s="49" t="str">
        <f t="shared" si="5"/>
        <v>대상아님</v>
      </c>
      <c r="K46" s="25"/>
      <c r="L46" s="57" t="str">
        <f t="shared" si="4"/>
        <v>대상아님</v>
      </c>
      <c r="M46" s="19"/>
    </row>
    <row r="47" spans="2:13" ht="19.5" customHeight="1">
      <c r="B47" s="44">
        <f t="shared" si="1"/>
        <v>37</v>
      </c>
      <c r="C47" s="14"/>
      <c r="D47" s="14"/>
      <c r="E47" s="14"/>
      <c r="F47" s="43"/>
      <c r="G47" s="62">
        <f t="shared" si="2"/>
        <v>0</v>
      </c>
      <c r="H47" s="62">
        <f t="shared" si="3"/>
        <v>0</v>
      </c>
      <c r="I47" s="10"/>
      <c r="J47" s="49" t="str">
        <f t="shared" si="5"/>
        <v>대상아님</v>
      </c>
      <c r="K47" s="25"/>
      <c r="L47" s="57" t="str">
        <f t="shared" si="4"/>
        <v>대상아님</v>
      </c>
      <c r="M47" s="19"/>
    </row>
    <row r="48" spans="2:13" ht="19.5" customHeight="1">
      <c r="B48" s="44">
        <f t="shared" si="1"/>
        <v>38</v>
      </c>
      <c r="C48" s="14"/>
      <c r="D48" s="14"/>
      <c r="E48" s="14"/>
      <c r="F48" s="43"/>
      <c r="G48" s="62">
        <f t="shared" si="2"/>
        <v>0</v>
      </c>
      <c r="H48" s="62">
        <f t="shared" si="3"/>
        <v>0</v>
      </c>
      <c r="I48" s="10"/>
      <c r="J48" s="49" t="str">
        <f t="shared" si="5"/>
        <v>대상아님</v>
      </c>
      <c r="K48" s="25"/>
      <c r="L48" s="57" t="str">
        <f t="shared" si="4"/>
        <v>대상아님</v>
      </c>
      <c r="M48" s="19"/>
    </row>
    <row r="49" spans="2:13" ht="19.5" customHeight="1">
      <c r="B49" s="44">
        <f t="shared" si="1"/>
        <v>39</v>
      </c>
      <c r="C49" s="14"/>
      <c r="D49" s="14"/>
      <c r="E49" s="14"/>
      <c r="F49" s="43"/>
      <c r="G49" s="62">
        <f t="shared" si="2"/>
        <v>0</v>
      </c>
      <c r="H49" s="62">
        <f t="shared" si="3"/>
        <v>0</v>
      </c>
      <c r="I49" s="10"/>
      <c r="J49" s="49" t="str">
        <f t="shared" si="5"/>
        <v>대상아님</v>
      </c>
      <c r="K49" s="25"/>
      <c r="L49" s="57" t="str">
        <f t="shared" si="4"/>
        <v>대상아님</v>
      </c>
      <c r="M49" s="19"/>
    </row>
    <row r="50" spans="2:13" ht="19.5" customHeight="1">
      <c r="B50" s="44">
        <f t="shared" si="1"/>
        <v>40</v>
      </c>
      <c r="C50" s="14"/>
      <c r="D50" s="14"/>
      <c r="E50" s="14"/>
      <c r="F50" s="43"/>
      <c r="G50" s="62">
        <f t="shared" si="2"/>
        <v>0</v>
      </c>
      <c r="H50" s="62">
        <f t="shared" si="3"/>
        <v>0</v>
      </c>
      <c r="I50" s="10"/>
      <c r="J50" s="49" t="str">
        <f t="shared" si="5"/>
        <v>대상아님</v>
      </c>
      <c r="K50" s="25"/>
      <c r="L50" s="57" t="str">
        <f t="shared" si="4"/>
        <v>대상아님</v>
      </c>
      <c r="M50" s="19"/>
    </row>
    <row r="51" spans="2:13" ht="19.5" customHeight="1">
      <c r="B51" s="44">
        <f t="shared" si="1"/>
        <v>41</v>
      </c>
      <c r="C51" s="14"/>
      <c r="D51" s="14"/>
      <c r="E51" s="14"/>
      <c r="F51" s="43"/>
      <c r="G51" s="62">
        <f t="shared" si="2"/>
        <v>0</v>
      </c>
      <c r="H51" s="62">
        <f t="shared" si="3"/>
        <v>0</v>
      </c>
      <c r="I51" s="10"/>
      <c r="J51" s="49" t="str">
        <f t="shared" si="5"/>
        <v>대상아님</v>
      </c>
      <c r="K51" s="25"/>
      <c r="L51" s="57" t="str">
        <f t="shared" si="4"/>
        <v>대상아님</v>
      </c>
      <c r="M51" s="19"/>
    </row>
    <row r="52" spans="2:13" ht="19.5" customHeight="1">
      <c r="B52" s="44">
        <f t="shared" si="1"/>
        <v>42</v>
      </c>
      <c r="C52" s="14"/>
      <c r="D52" s="14"/>
      <c r="E52" s="14"/>
      <c r="F52" s="43"/>
      <c r="G52" s="62">
        <f t="shared" si="2"/>
        <v>0</v>
      </c>
      <c r="H52" s="62">
        <f t="shared" si="3"/>
        <v>0</v>
      </c>
      <c r="I52" s="10"/>
      <c r="J52" s="49" t="str">
        <f t="shared" si="5"/>
        <v>대상아님</v>
      </c>
      <c r="K52" s="25"/>
      <c r="L52" s="57" t="str">
        <f t="shared" si="4"/>
        <v>대상아님</v>
      </c>
      <c r="M52" s="19"/>
    </row>
    <row r="53" spans="2:13" ht="19.5" customHeight="1">
      <c r="B53" s="44">
        <f t="shared" si="1"/>
        <v>43</v>
      </c>
      <c r="C53" s="14"/>
      <c r="D53" s="14"/>
      <c r="E53" s="14"/>
      <c r="F53" s="43"/>
      <c r="G53" s="62">
        <f t="shared" si="2"/>
        <v>0</v>
      </c>
      <c r="H53" s="62">
        <f t="shared" si="3"/>
        <v>0</v>
      </c>
      <c r="I53" s="10"/>
      <c r="J53" s="49" t="str">
        <f t="shared" si="5"/>
        <v>대상아님</v>
      </c>
      <c r="K53" s="25"/>
      <c r="L53" s="57" t="str">
        <f t="shared" si="4"/>
        <v>대상아님</v>
      </c>
      <c r="M53" s="19"/>
    </row>
    <row r="54" spans="2:13" ht="19.5" customHeight="1">
      <c r="B54" s="44">
        <f t="shared" si="1"/>
        <v>44</v>
      </c>
      <c r="C54" s="14"/>
      <c r="D54" s="14"/>
      <c r="E54" s="14"/>
      <c r="F54" s="43"/>
      <c r="G54" s="62">
        <f t="shared" si="2"/>
        <v>0</v>
      </c>
      <c r="H54" s="62">
        <f t="shared" si="3"/>
        <v>0</v>
      </c>
      <c r="I54" s="10"/>
      <c r="J54" s="49" t="str">
        <f t="shared" si="5"/>
        <v>대상아님</v>
      </c>
      <c r="K54" s="25"/>
      <c r="L54" s="57" t="str">
        <f t="shared" si="4"/>
        <v>대상아님</v>
      </c>
      <c r="M54" s="19"/>
    </row>
    <row r="55" spans="2:13" ht="19.5" customHeight="1">
      <c r="B55" s="44">
        <f t="shared" si="1"/>
        <v>45</v>
      </c>
      <c r="C55" s="14"/>
      <c r="D55" s="14"/>
      <c r="E55" s="14"/>
      <c r="F55" s="43"/>
      <c r="G55" s="62">
        <f t="shared" si="2"/>
        <v>0</v>
      </c>
      <c r="H55" s="62">
        <f t="shared" si="3"/>
        <v>0</v>
      </c>
      <c r="I55" s="10"/>
      <c r="J55" s="49" t="str">
        <f t="shared" si="5"/>
        <v>대상아님</v>
      </c>
      <c r="K55" s="25"/>
      <c r="L55" s="57" t="str">
        <f t="shared" si="4"/>
        <v>대상아님</v>
      </c>
      <c r="M55" s="19"/>
    </row>
    <row r="56" spans="2:13" ht="19.5" customHeight="1">
      <c r="B56" s="44">
        <f t="shared" si="1"/>
        <v>46</v>
      </c>
      <c r="C56" s="14"/>
      <c r="D56" s="14"/>
      <c r="E56" s="14"/>
      <c r="F56" s="43"/>
      <c r="G56" s="62">
        <f t="shared" si="2"/>
        <v>0</v>
      </c>
      <c r="H56" s="62">
        <f t="shared" si="3"/>
        <v>0</v>
      </c>
      <c r="I56" s="10"/>
      <c r="J56" s="49" t="str">
        <f t="shared" si="5"/>
        <v>대상아님</v>
      </c>
      <c r="K56" s="25"/>
      <c r="L56" s="57" t="str">
        <f t="shared" si="4"/>
        <v>대상아님</v>
      </c>
      <c r="M56" s="19"/>
    </row>
    <row r="57" spans="2:13" ht="19.5" customHeight="1">
      <c r="B57" s="44">
        <f t="shared" si="1"/>
        <v>47</v>
      </c>
      <c r="C57" s="14"/>
      <c r="D57" s="14"/>
      <c r="E57" s="14"/>
      <c r="F57" s="43"/>
      <c r="G57" s="62">
        <f t="shared" si="2"/>
        <v>0</v>
      </c>
      <c r="H57" s="62">
        <f t="shared" si="3"/>
        <v>0</v>
      </c>
      <c r="I57" s="10"/>
      <c r="J57" s="49" t="str">
        <f t="shared" si="5"/>
        <v>대상아님</v>
      </c>
      <c r="K57" s="25"/>
      <c r="L57" s="57" t="str">
        <f t="shared" si="4"/>
        <v>대상아님</v>
      </c>
      <c r="M57" s="19"/>
    </row>
    <row r="58" spans="2:13" ht="19.5" customHeight="1">
      <c r="B58" s="44">
        <f t="shared" si="1"/>
        <v>48</v>
      </c>
      <c r="C58" s="14"/>
      <c r="D58" s="14"/>
      <c r="E58" s="14"/>
      <c r="F58" s="43"/>
      <c r="G58" s="62">
        <f t="shared" si="2"/>
        <v>0</v>
      </c>
      <c r="H58" s="62">
        <f t="shared" si="3"/>
        <v>0</v>
      </c>
      <c r="I58" s="10"/>
      <c r="J58" s="49" t="str">
        <f t="shared" si="5"/>
        <v>대상아님</v>
      </c>
      <c r="K58" s="25"/>
      <c r="L58" s="57" t="str">
        <f t="shared" si="4"/>
        <v>대상아님</v>
      </c>
      <c r="M58" s="19"/>
    </row>
    <row r="59" spans="2:13" ht="19.5" customHeight="1">
      <c r="B59" s="44">
        <f t="shared" si="1"/>
        <v>49</v>
      </c>
      <c r="C59" s="14"/>
      <c r="D59" s="14"/>
      <c r="E59" s="14"/>
      <c r="F59" s="43"/>
      <c r="G59" s="62">
        <f t="shared" si="2"/>
        <v>0</v>
      </c>
      <c r="H59" s="62">
        <f t="shared" si="3"/>
        <v>0</v>
      </c>
      <c r="I59" s="10"/>
      <c r="J59" s="49" t="str">
        <f t="shared" si="5"/>
        <v>대상아님</v>
      </c>
      <c r="K59" s="25"/>
      <c r="L59" s="57" t="str">
        <f t="shared" si="4"/>
        <v>대상아님</v>
      </c>
      <c r="M59" s="19"/>
    </row>
    <row r="60" spans="2:13" ht="19.5" customHeight="1">
      <c r="B60" s="44">
        <f t="shared" si="1"/>
        <v>50</v>
      </c>
      <c r="C60" s="14"/>
      <c r="D60" s="14"/>
      <c r="E60" s="14"/>
      <c r="F60" s="43"/>
      <c r="G60" s="62">
        <f t="shared" si="2"/>
        <v>0</v>
      </c>
      <c r="H60" s="62">
        <f t="shared" si="3"/>
        <v>0</v>
      </c>
      <c r="I60" s="10"/>
      <c r="J60" s="49" t="str">
        <f t="shared" si="5"/>
        <v>대상아님</v>
      </c>
      <c r="K60" s="25"/>
      <c r="L60" s="57" t="str">
        <f t="shared" si="4"/>
        <v>대상아님</v>
      </c>
      <c r="M60" s="19"/>
    </row>
    <row r="61" spans="2:13" ht="19.5" customHeight="1">
      <c r="B61" s="44">
        <f t="shared" si="1"/>
        <v>51</v>
      </c>
      <c r="C61" s="14"/>
      <c r="D61" s="14"/>
      <c r="E61" s="14"/>
      <c r="F61" s="43"/>
      <c r="G61" s="62">
        <f t="shared" si="2"/>
        <v>0</v>
      </c>
      <c r="H61" s="62">
        <f t="shared" si="3"/>
        <v>0</v>
      </c>
      <c r="I61" s="10"/>
      <c r="J61" s="49" t="str">
        <f t="shared" si="5"/>
        <v>대상아님</v>
      </c>
      <c r="K61" s="25"/>
      <c r="L61" s="57" t="str">
        <f t="shared" si="4"/>
        <v>대상아님</v>
      </c>
      <c r="M61" s="19"/>
    </row>
    <row r="62" spans="2:13" ht="19.5" customHeight="1">
      <c r="B62" s="44">
        <f t="shared" si="1"/>
        <v>52</v>
      </c>
      <c r="C62" s="14"/>
      <c r="D62" s="14"/>
      <c r="E62" s="14"/>
      <c r="F62" s="43"/>
      <c r="G62" s="62">
        <f t="shared" si="2"/>
        <v>0</v>
      </c>
      <c r="H62" s="62">
        <f t="shared" si="3"/>
        <v>0</v>
      </c>
      <c r="I62" s="10"/>
      <c r="J62" s="49" t="str">
        <f t="shared" si="5"/>
        <v>대상아님</v>
      </c>
      <c r="K62" s="25"/>
      <c r="L62" s="57" t="str">
        <f t="shared" si="4"/>
        <v>대상아님</v>
      </c>
      <c r="M62" s="19"/>
    </row>
    <row r="63" spans="2:13" ht="19.5" customHeight="1">
      <c r="B63" s="44">
        <f t="shared" si="1"/>
        <v>53</v>
      </c>
      <c r="C63" s="14"/>
      <c r="D63" s="14"/>
      <c r="E63" s="14"/>
      <c r="F63" s="43"/>
      <c r="G63" s="62">
        <f t="shared" si="2"/>
        <v>0</v>
      </c>
      <c r="H63" s="62">
        <f t="shared" si="3"/>
        <v>0</v>
      </c>
      <c r="I63" s="10"/>
      <c r="J63" s="49" t="str">
        <f t="shared" si="5"/>
        <v>대상아님</v>
      </c>
      <c r="K63" s="25"/>
      <c r="L63" s="57" t="str">
        <f t="shared" si="4"/>
        <v>대상아님</v>
      </c>
      <c r="M63" s="19"/>
    </row>
    <row r="64" spans="2:13" ht="19.5" customHeight="1">
      <c r="B64" s="44">
        <f t="shared" si="1"/>
        <v>54</v>
      </c>
      <c r="C64" s="14"/>
      <c r="D64" s="14"/>
      <c r="E64" s="14"/>
      <c r="F64" s="43"/>
      <c r="G64" s="62">
        <f t="shared" si="2"/>
        <v>0</v>
      </c>
      <c r="H64" s="62">
        <f t="shared" si="3"/>
        <v>0</v>
      </c>
      <c r="I64" s="10"/>
      <c r="J64" s="49" t="str">
        <f t="shared" si="5"/>
        <v>대상아님</v>
      </c>
      <c r="K64" s="25"/>
      <c r="L64" s="57" t="str">
        <f t="shared" si="4"/>
        <v>대상아님</v>
      </c>
      <c r="M64" s="19"/>
    </row>
    <row r="65" spans="2:13" ht="19.5" customHeight="1">
      <c r="B65" s="44">
        <f t="shared" si="1"/>
        <v>55</v>
      </c>
      <c r="C65" s="14"/>
      <c r="D65" s="15"/>
      <c r="E65" s="15"/>
      <c r="F65" s="43"/>
      <c r="G65" s="62">
        <f t="shared" si="2"/>
        <v>0</v>
      </c>
      <c r="H65" s="62">
        <f t="shared" si="3"/>
        <v>0</v>
      </c>
      <c r="I65" s="10"/>
      <c r="J65" s="49" t="str">
        <f t="shared" si="5"/>
        <v>대상아님</v>
      </c>
      <c r="K65" s="25"/>
      <c r="L65" s="57" t="str">
        <f t="shared" si="4"/>
        <v>대상아님</v>
      </c>
      <c r="M65" s="19"/>
    </row>
    <row r="66" spans="2:13" ht="19.5" customHeight="1">
      <c r="B66" s="44">
        <f t="shared" si="1"/>
        <v>56</v>
      </c>
      <c r="C66" s="14"/>
      <c r="D66" s="14"/>
      <c r="E66" s="14"/>
      <c r="F66" s="43"/>
      <c r="G66" s="62">
        <f t="shared" si="2"/>
        <v>0</v>
      </c>
      <c r="H66" s="62">
        <f t="shared" si="3"/>
        <v>0</v>
      </c>
      <c r="I66" s="10"/>
      <c r="J66" s="49" t="str">
        <f t="shared" si="5"/>
        <v>대상아님</v>
      </c>
      <c r="K66" s="25"/>
      <c r="L66" s="57" t="str">
        <f t="shared" si="4"/>
        <v>대상아님</v>
      </c>
      <c r="M66" s="19"/>
    </row>
    <row r="67" spans="2:13" ht="19.5" customHeight="1">
      <c r="B67" s="44">
        <f t="shared" si="1"/>
        <v>57</v>
      </c>
      <c r="C67" s="14"/>
      <c r="D67" s="14"/>
      <c r="E67" s="14"/>
      <c r="F67" s="43"/>
      <c r="G67" s="62">
        <f t="shared" si="2"/>
        <v>0</v>
      </c>
      <c r="H67" s="62">
        <f t="shared" si="3"/>
        <v>0</v>
      </c>
      <c r="I67" s="10"/>
      <c r="J67" s="49" t="str">
        <f t="shared" si="5"/>
        <v>대상아님</v>
      </c>
      <c r="K67" s="25"/>
      <c r="L67" s="57" t="str">
        <f t="shared" si="4"/>
        <v>대상아님</v>
      </c>
      <c r="M67" s="19"/>
    </row>
    <row r="68" spans="2:13" ht="19.5" customHeight="1">
      <c r="B68" s="44">
        <f t="shared" si="1"/>
        <v>58</v>
      </c>
      <c r="C68" s="14"/>
      <c r="D68" s="14"/>
      <c r="E68" s="14"/>
      <c r="F68" s="43"/>
      <c r="G68" s="62">
        <f t="shared" si="2"/>
        <v>0</v>
      </c>
      <c r="H68" s="62">
        <f t="shared" si="3"/>
        <v>0</v>
      </c>
      <c r="I68" s="10"/>
      <c r="J68" s="49" t="str">
        <f t="shared" si="5"/>
        <v>대상아님</v>
      </c>
      <c r="K68" s="25"/>
      <c r="L68" s="57" t="str">
        <f t="shared" si="4"/>
        <v>대상아님</v>
      </c>
      <c r="M68" s="19"/>
    </row>
    <row r="69" spans="2:13" ht="19.5" customHeight="1">
      <c r="B69" s="44">
        <f t="shared" si="1"/>
        <v>59</v>
      </c>
      <c r="C69" s="14"/>
      <c r="D69" s="14"/>
      <c r="E69" s="14"/>
      <c r="F69" s="43"/>
      <c r="G69" s="62">
        <f t="shared" si="2"/>
        <v>0</v>
      </c>
      <c r="H69" s="62">
        <f t="shared" si="3"/>
        <v>0</v>
      </c>
      <c r="I69" s="10"/>
      <c r="J69" s="49" t="str">
        <f t="shared" si="5"/>
        <v>대상아님</v>
      </c>
      <c r="K69" s="25"/>
      <c r="L69" s="57" t="str">
        <f t="shared" si="4"/>
        <v>대상아님</v>
      </c>
      <c r="M69" s="19"/>
    </row>
    <row r="70" spans="2:13" ht="19.5" customHeight="1">
      <c r="B70" s="44">
        <f t="shared" si="1"/>
        <v>60</v>
      </c>
      <c r="C70" s="14"/>
      <c r="D70" s="14"/>
      <c r="E70" s="14"/>
      <c r="F70" s="43"/>
      <c r="G70" s="62">
        <f t="shared" si="2"/>
        <v>0</v>
      </c>
      <c r="H70" s="62">
        <f t="shared" si="3"/>
        <v>0</v>
      </c>
      <c r="I70" s="10"/>
      <c r="J70" s="49" t="str">
        <f t="shared" si="5"/>
        <v>대상아님</v>
      </c>
      <c r="K70" s="25"/>
      <c r="L70" s="57" t="str">
        <f t="shared" si="4"/>
        <v>대상아님</v>
      </c>
      <c r="M70" s="19"/>
    </row>
    <row r="71" spans="2:13" ht="19.5" customHeight="1">
      <c r="B71" s="44">
        <f t="shared" si="1"/>
        <v>61</v>
      </c>
      <c r="C71" s="14"/>
      <c r="D71" s="14"/>
      <c r="E71" s="14"/>
      <c r="F71" s="43"/>
      <c r="G71" s="62">
        <f t="shared" si="2"/>
        <v>0</v>
      </c>
      <c r="H71" s="62">
        <f t="shared" si="3"/>
        <v>0</v>
      </c>
      <c r="I71" s="10"/>
      <c r="J71" s="49" t="str">
        <f t="shared" si="5"/>
        <v>대상아님</v>
      </c>
      <c r="K71" s="25"/>
      <c r="L71" s="57" t="str">
        <f t="shared" si="4"/>
        <v>대상아님</v>
      </c>
      <c r="M71" s="19"/>
    </row>
    <row r="72" spans="2:13" ht="19.5" customHeight="1">
      <c r="B72" s="44">
        <f t="shared" ref="B72:B110" si="6">ROW()-10</f>
        <v>62</v>
      </c>
      <c r="C72" s="14"/>
      <c r="D72" s="14"/>
      <c r="E72" s="14"/>
      <c r="F72" s="43"/>
      <c r="G72" s="62">
        <f t="shared" si="2"/>
        <v>0</v>
      </c>
      <c r="H72" s="62">
        <f t="shared" si="3"/>
        <v>0</v>
      </c>
      <c r="I72" s="10"/>
      <c r="J72" s="49" t="str">
        <f t="shared" si="5"/>
        <v>대상아님</v>
      </c>
      <c r="K72" s="25"/>
      <c r="L72" s="57" t="str">
        <f t="shared" si="4"/>
        <v>대상아님</v>
      </c>
      <c r="M72" s="19"/>
    </row>
    <row r="73" spans="2:13" ht="19.5" customHeight="1">
      <c r="B73" s="44">
        <f t="shared" si="6"/>
        <v>63</v>
      </c>
      <c r="C73" s="14"/>
      <c r="D73" s="14"/>
      <c r="E73" s="14"/>
      <c r="F73" s="43"/>
      <c r="G73" s="62">
        <f t="shared" si="2"/>
        <v>0</v>
      </c>
      <c r="H73" s="62">
        <f t="shared" si="3"/>
        <v>0</v>
      </c>
      <c r="I73" s="10"/>
      <c r="J73" s="49" t="str">
        <f t="shared" si="5"/>
        <v>대상아님</v>
      </c>
      <c r="K73" s="25"/>
      <c r="L73" s="57" t="str">
        <f t="shared" si="4"/>
        <v>대상아님</v>
      </c>
      <c r="M73" s="19"/>
    </row>
    <row r="74" spans="2:13" ht="19.5" customHeight="1">
      <c r="B74" s="44">
        <f t="shared" si="6"/>
        <v>64</v>
      </c>
      <c r="C74" s="14"/>
      <c r="D74" s="14"/>
      <c r="E74" s="14"/>
      <c r="F74" s="43"/>
      <c r="G74" s="62">
        <f t="shared" si="2"/>
        <v>0</v>
      </c>
      <c r="H74" s="62">
        <f t="shared" si="3"/>
        <v>0</v>
      </c>
      <c r="I74" s="10"/>
      <c r="J74" s="49" t="str">
        <f t="shared" si="5"/>
        <v>대상아님</v>
      </c>
      <c r="K74" s="25"/>
      <c r="L74" s="57" t="str">
        <f t="shared" si="4"/>
        <v>대상아님</v>
      </c>
      <c r="M74" s="19"/>
    </row>
    <row r="75" spans="2:13" ht="19.5" customHeight="1">
      <c r="B75" s="44">
        <f t="shared" si="6"/>
        <v>65</v>
      </c>
      <c r="C75" s="14"/>
      <c r="D75" s="14"/>
      <c r="E75" s="14"/>
      <c r="F75" s="43"/>
      <c r="G75" s="62">
        <f t="shared" si="2"/>
        <v>0</v>
      </c>
      <c r="H75" s="62">
        <f t="shared" si="3"/>
        <v>0</v>
      </c>
      <c r="I75" s="10"/>
      <c r="J75" s="49" t="str">
        <f t="shared" si="5"/>
        <v>대상아님</v>
      </c>
      <c r="K75" s="25"/>
      <c r="L75" s="57" t="str">
        <f t="shared" si="4"/>
        <v>대상아님</v>
      </c>
      <c r="M75" s="19"/>
    </row>
    <row r="76" spans="2:13" ht="19.5" customHeight="1">
      <c r="B76" s="44">
        <f t="shared" si="6"/>
        <v>66</v>
      </c>
      <c r="C76" s="14"/>
      <c r="D76" s="14"/>
      <c r="E76" s="14"/>
      <c r="F76" s="43"/>
      <c r="G76" s="62">
        <f t="shared" ref="G76:G110" si="7">IF(OR(F76=YEAR($G$7),YEAR(E76)=YEAR($G$7)),"대상아님",IF(AND(D76&lt;=$G$7,E76&gt;=$H$7),12,IF(AND(AND($G$7&lt;=D76,$H$7&gt;=D76),E76&gt;=$H$7),DATEDIF(D76,$H$7,"m")+IF(DAY(D76)=1,1,0),0)))</f>
        <v>0</v>
      </c>
      <c r="H76" s="62">
        <f t="shared" ref="H76:H110" si="8">IF(OR(F76=YEAR($G$8),YEAR(E76)=YEAR($G$8)),"대상아님",IF(AND(D76&lt;=$G$8,E76&gt;=$H$8),12,IF(AND(AND($G$8&lt;=D76,$H$8&gt;=D76),E76&gt;=$H$8),DATEDIF(D76,$H$8,"m")+IF(DAY(D76)=1,1,0),0)))</f>
        <v>0</v>
      </c>
      <c r="I76" s="10"/>
      <c r="J76" s="49" t="str">
        <f t="shared" ref="J76:J110" si="9">IFERROR(I76/G76,"대상아님")</f>
        <v>대상아님</v>
      </c>
      <c r="K76" s="25"/>
      <c r="L76" s="57" t="str">
        <f t="shared" ref="L76:L110" si="10">IFERROR(K76/H76,"대상아님")</f>
        <v>대상아님</v>
      </c>
      <c r="M76" s="19"/>
    </row>
    <row r="77" spans="2:13" ht="19.5" customHeight="1">
      <c r="B77" s="44">
        <f t="shared" si="6"/>
        <v>67</v>
      </c>
      <c r="C77" s="14"/>
      <c r="D77" s="14"/>
      <c r="E77" s="14"/>
      <c r="F77" s="43"/>
      <c r="G77" s="62">
        <f t="shared" si="7"/>
        <v>0</v>
      </c>
      <c r="H77" s="62">
        <f t="shared" si="8"/>
        <v>0</v>
      </c>
      <c r="I77" s="10"/>
      <c r="J77" s="49" t="str">
        <f t="shared" si="9"/>
        <v>대상아님</v>
      </c>
      <c r="K77" s="25"/>
      <c r="L77" s="57" t="str">
        <f t="shared" si="10"/>
        <v>대상아님</v>
      </c>
      <c r="M77" s="19"/>
    </row>
    <row r="78" spans="2:13" ht="19.5" customHeight="1">
      <c r="B78" s="44">
        <f t="shared" si="6"/>
        <v>68</v>
      </c>
      <c r="C78" s="14"/>
      <c r="D78" s="14"/>
      <c r="E78" s="14"/>
      <c r="F78" s="43"/>
      <c r="G78" s="62">
        <f t="shared" si="7"/>
        <v>0</v>
      </c>
      <c r="H78" s="62">
        <f t="shared" si="8"/>
        <v>0</v>
      </c>
      <c r="I78" s="10"/>
      <c r="J78" s="49" t="str">
        <f t="shared" si="9"/>
        <v>대상아님</v>
      </c>
      <c r="K78" s="25"/>
      <c r="L78" s="57" t="str">
        <f t="shared" si="10"/>
        <v>대상아님</v>
      </c>
      <c r="M78" s="19"/>
    </row>
    <row r="79" spans="2:13" ht="19.5" customHeight="1">
      <c r="B79" s="44">
        <f t="shared" si="6"/>
        <v>69</v>
      </c>
      <c r="C79" s="14"/>
      <c r="D79" s="14"/>
      <c r="E79" s="14"/>
      <c r="F79" s="43"/>
      <c r="G79" s="62">
        <f t="shared" si="7"/>
        <v>0</v>
      </c>
      <c r="H79" s="62">
        <f t="shared" si="8"/>
        <v>0</v>
      </c>
      <c r="I79" s="10"/>
      <c r="J79" s="49" t="str">
        <f t="shared" si="9"/>
        <v>대상아님</v>
      </c>
      <c r="K79" s="25"/>
      <c r="L79" s="57" t="str">
        <f t="shared" si="10"/>
        <v>대상아님</v>
      </c>
      <c r="M79" s="19"/>
    </row>
    <row r="80" spans="2:13" ht="19.5" customHeight="1">
      <c r="B80" s="44">
        <f t="shared" si="6"/>
        <v>70</v>
      </c>
      <c r="C80" s="14"/>
      <c r="D80" s="14"/>
      <c r="E80" s="14"/>
      <c r="F80" s="43"/>
      <c r="G80" s="62">
        <f t="shared" si="7"/>
        <v>0</v>
      </c>
      <c r="H80" s="62">
        <f t="shared" si="8"/>
        <v>0</v>
      </c>
      <c r="I80" s="10"/>
      <c r="J80" s="49" t="str">
        <f t="shared" si="9"/>
        <v>대상아님</v>
      </c>
      <c r="K80" s="25"/>
      <c r="L80" s="57" t="str">
        <f t="shared" si="10"/>
        <v>대상아님</v>
      </c>
      <c r="M80" s="19"/>
    </row>
    <row r="81" spans="2:13" ht="19.5" customHeight="1">
      <c r="B81" s="44">
        <f t="shared" si="6"/>
        <v>71</v>
      </c>
      <c r="C81" s="14"/>
      <c r="D81" s="14"/>
      <c r="E81" s="14"/>
      <c r="F81" s="43"/>
      <c r="G81" s="62">
        <f t="shared" si="7"/>
        <v>0</v>
      </c>
      <c r="H81" s="62">
        <f t="shared" si="8"/>
        <v>0</v>
      </c>
      <c r="I81" s="10"/>
      <c r="J81" s="49" t="str">
        <f t="shared" si="9"/>
        <v>대상아님</v>
      </c>
      <c r="K81" s="25"/>
      <c r="L81" s="57" t="str">
        <f t="shared" si="10"/>
        <v>대상아님</v>
      </c>
      <c r="M81" s="19"/>
    </row>
    <row r="82" spans="2:13" ht="19.5" customHeight="1">
      <c r="B82" s="44">
        <f t="shared" si="6"/>
        <v>72</v>
      </c>
      <c r="C82" s="14"/>
      <c r="D82" s="14"/>
      <c r="E82" s="14"/>
      <c r="F82" s="43"/>
      <c r="G82" s="62">
        <f t="shared" si="7"/>
        <v>0</v>
      </c>
      <c r="H82" s="62">
        <f t="shared" si="8"/>
        <v>0</v>
      </c>
      <c r="I82" s="10"/>
      <c r="J82" s="49" t="str">
        <f t="shared" si="9"/>
        <v>대상아님</v>
      </c>
      <c r="K82" s="25"/>
      <c r="L82" s="57" t="str">
        <f t="shared" si="10"/>
        <v>대상아님</v>
      </c>
      <c r="M82" s="19"/>
    </row>
    <row r="83" spans="2:13" ht="19.5" customHeight="1">
      <c r="B83" s="44">
        <f t="shared" si="6"/>
        <v>73</v>
      </c>
      <c r="C83" s="14"/>
      <c r="D83" s="14"/>
      <c r="E83" s="14"/>
      <c r="F83" s="43"/>
      <c r="G83" s="62">
        <f t="shared" si="7"/>
        <v>0</v>
      </c>
      <c r="H83" s="62">
        <f t="shared" si="8"/>
        <v>0</v>
      </c>
      <c r="I83" s="10"/>
      <c r="J83" s="49" t="str">
        <f t="shared" si="9"/>
        <v>대상아님</v>
      </c>
      <c r="K83" s="25"/>
      <c r="L83" s="57" t="str">
        <f t="shared" si="10"/>
        <v>대상아님</v>
      </c>
      <c r="M83" s="19"/>
    </row>
    <row r="84" spans="2:13" ht="19.5" customHeight="1">
      <c r="B84" s="44">
        <f t="shared" si="6"/>
        <v>74</v>
      </c>
      <c r="C84" s="14"/>
      <c r="D84" s="14"/>
      <c r="E84" s="14"/>
      <c r="F84" s="43"/>
      <c r="G84" s="62">
        <f t="shared" si="7"/>
        <v>0</v>
      </c>
      <c r="H84" s="62">
        <f t="shared" si="8"/>
        <v>0</v>
      </c>
      <c r="I84" s="10"/>
      <c r="J84" s="49" t="str">
        <f t="shared" si="9"/>
        <v>대상아님</v>
      </c>
      <c r="K84" s="25"/>
      <c r="L84" s="57" t="str">
        <f t="shared" si="10"/>
        <v>대상아님</v>
      </c>
      <c r="M84" s="19"/>
    </row>
    <row r="85" spans="2:13" ht="19.5" customHeight="1">
      <c r="B85" s="44">
        <f t="shared" si="6"/>
        <v>75</v>
      </c>
      <c r="C85" s="14"/>
      <c r="D85" s="15"/>
      <c r="E85" s="15"/>
      <c r="F85" s="43"/>
      <c r="G85" s="62">
        <f t="shared" si="7"/>
        <v>0</v>
      </c>
      <c r="H85" s="62">
        <f t="shared" si="8"/>
        <v>0</v>
      </c>
      <c r="I85" s="10"/>
      <c r="J85" s="49" t="str">
        <f t="shared" si="9"/>
        <v>대상아님</v>
      </c>
      <c r="K85" s="25"/>
      <c r="L85" s="57" t="str">
        <f t="shared" si="10"/>
        <v>대상아님</v>
      </c>
      <c r="M85" s="19"/>
    </row>
    <row r="86" spans="2:13" ht="19.5" customHeight="1">
      <c r="B86" s="44">
        <f t="shared" si="6"/>
        <v>76</v>
      </c>
      <c r="C86" s="14"/>
      <c r="D86" s="14"/>
      <c r="E86" s="14"/>
      <c r="F86" s="43"/>
      <c r="G86" s="62">
        <f t="shared" si="7"/>
        <v>0</v>
      </c>
      <c r="H86" s="62">
        <f t="shared" si="8"/>
        <v>0</v>
      </c>
      <c r="I86" s="10"/>
      <c r="J86" s="49" t="str">
        <f t="shared" si="9"/>
        <v>대상아님</v>
      </c>
      <c r="K86" s="25"/>
      <c r="L86" s="57" t="str">
        <f t="shared" si="10"/>
        <v>대상아님</v>
      </c>
      <c r="M86" s="19"/>
    </row>
    <row r="87" spans="2:13" ht="19.5" customHeight="1">
      <c r="B87" s="44">
        <f t="shared" si="6"/>
        <v>77</v>
      </c>
      <c r="C87" s="14"/>
      <c r="D87" s="14"/>
      <c r="E87" s="14"/>
      <c r="F87" s="43"/>
      <c r="G87" s="62">
        <f t="shared" si="7"/>
        <v>0</v>
      </c>
      <c r="H87" s="62">
        <f t="shared" si="8"/>
        <v>0</v>
      </c>
      <c r="I87" s="10"/>
      <c r="J87" s="49" t="str">
        <f t="shared" si="9"/>
        <v>대상아님</v>
      </c>
      <c r="K87" s="25"/>
      <c r="L87" s="57" t="str">
        <f t="shared" si="10"/>
        <v>대상아님</v>
      </c>
      <c r="M87" s="19"/>
    </row>
    <row r="88" spans="2:13" ht="19.5" customHeight="1">
      <c r="B88" s="44">
        <f t="shared" si="6"/>
        <v>78</v>
      </c>
      <c r="C88" s="14"/>
      <c r="D88" s="14"/>
      <c r="E88" s="14"/>
      <c r="F88" s="43"/>
      <c r="G88" s="62">
        <f t="shared" si="7"/>
        <v>0</v>
      </c>
      <c r="H88" s="62">
        <f t="shared" si="8"/>
        <v>0</v>
      </c>
      <c r="I88" s="10"/>
      <c r="J88" s="49" t="str">
        <f t="shared" si="9"/>
        <v>대상아님</v>
      </c>
      <c r="K88" s="25"/>
      <c r="L88" s="57" t="str">
        <f t="shared" si="10"/>
        <v>대상아님</v>
      </c>
      <c r="M88" s="19"/>
    </row>
    <row r="89" spans="2:13" ht="19.5" customHeight="1">
      <c r="B89" s="44">
        <f t="shared" si="6"/>
        <v>79</v>
      </c>
      <c r="C89" s="14"/>
      <c r="D89" s="14"/>
      <c r="E89" s="14"/>
      <c r="F89" s="43"/>
      <c r="G89" s="62">
        <f t="shared" si="7"/>
        <v>0</v>
      </c>
      <c r="H89" s="62">
        <f t="shared" si="8"/>
        <v>0</v>
      </c>
      <c r="I89" s="10"/>
      <c r="J89" s="49" t="str">
        <f t="shared" si="9"/>
        <v>대상아님</v>
      </c>
      <c r="K89" s="25"/>
      <c r="L89" s="57" t="str">
        <f t="shared" si="10"/>
        <v>대상아님</v>
      </c>
      <c r="M89" s="19"/>
    </row>
    <row r="90" spans="2:13" ht="19.5" customHeight="1">
      <c r="B90" s="44">
        <f t="shared" si="6"/>
        <v>80</v>
      </c>
      <c r="C90" s="14"/>
      <c r="D90" s="14"/>
      <c r="E90" s="14"/>
      <c r="F90" s="43"/>
      <c r="G90" s="62">
        <f t="shared" si="7"/>
        <v>0</v>
      </c>
      <c r="H90" s="62">
        <f t="shared" si="8"/>
        <v>0</v>
      </c>
      <c r="I90" s="10"/>
      <c r="J90" s="49" t="str">
        <f t="shared" si="9"/>
        <v>대상아님</v>
      </c>
      <c r="K90" s="25"/>
      <c r="L90" s="57" t="str">
        <f t="shared" si="10"/>
        <v>대상아님</v>
      </c>
      <c r="M90" s="19"/>
    </row>
    <row r="91" spans="2:13" ht="19.5" customHeight="1">
      <c r="B91" s="44">
        <f t="shared" si="6"/>
        <v>81</v>
      </c>
      <c r="C91" s="14"/>
      <c r="D91" s="14"/>
      <c r="E91" s="14"/>
      <c r="F91" s="43"/>
      <c r="G91" s="62">
        <f t="shared" si="7"/>
        <v>0</v>
      </c>
      <c r="H91" s="62">
        <f t="shared" si="8"/>
        <v>0</v>
      </c>
      <c r="I91" s="10"/>
      <c r="J91" s="49" t="str">
        <f t="shared" si="9"/>
        <v>대상아님</v>
      </c>
      <c r="K91" s="25"/>
      <c r="L91" s="57" t="str">
        <f t="shared" si="10"/>
        <v>대상아님</v>
      </c>
      <c r="M91" s="19"/>
    </row>
    <row r="92" spans="2:13" ht="19.5" customHeight="1">
      <c r="B92" s="44">
        <f t="shared" si="6"/>
        <v>82</v>
      </c>
      <c r="C92" s="14"/>
      <c r="D92" s="14"/>
      <c r="E92" s="14"/>
      <c r="F92" s="43"/>
      <c r="G92" s="62">
        <f t="shared" si="7"/>
        <v>0</v>
      </c>
      <c r="H92" s="62">
        <f t="shared" si="8"/>
        <v>0</v>
      </c>
      <c r="I92" s="10"/>
      <c r="J92" s="49" t="str">
        <f t="shared" si="9"/>
        <v>대상아님</v>
      </c>
      <c r="K92" s="25"/>
      <c r="L92" s="57" t="str">
        <f t="shared" si="10"/>
        <v>대상아님</v>
      </c>
      <c r="M92" s="19"/>
    </row>
    <row r="93" spans="2:13" ht="19.5" customHeight="1">
      <c r="B93" s="44">
        <f t="shared" si="6"/>
        <v>83</v>
      </c>
      <c r="C93" s="14"/>
      <c r="D93" s="14"/>
      <c r="E93" s="14"/>
      <c r="F93" s="43"/>
      <c r="G93" s="62">
        <f t="shared" si="7"/>
        <v>0</v>
      </c>
      <c r="H93" s="62">
        <f t="shared" si="8"/>
        <v>0</v>
      </c>
      <c r="I93" s="10"/>
      <c r="J93" s="49" t="str">
        <f t="shared" si="9"/>
        <v>대상아님</v>
      </c>
      <c r="K93" s="25"/>
      <c r="L93" s="57" t="str">
        <f t="shared" si="10"/>
        <v>대상아님</v>
      </c>
      <c r="M93" s="19"/>
    </row>
    <row r="94" spans="2:13" ht="19.5" customHeight="1">
      <c r="B94" s="44">
        <f t="shared" si="6"/>
        <v>84</v>
      </c>
      <c r="C94" s="14"/>
      <c r="D94" s="14"/>
      <c r="E94" s="14"/>
      <c r="F94" s="43"/>
      <c r="G94" s="62">
        <f t="shared" si="7"/>
        <v>0</v>
      </c>
      <c r="H94" s="62">
        <f t="shared" si="8"/>
        <v>0</v>
      </c>
      <c r="I94" s="10"/>
      <c r="J94" s="49" t="str">
        <f t="shared" si="9"/>
        <v>대상아님</v>
      </c>
      <c r="K94" s="25"/>
      <c r="L94" s="57" t="str">
        <f t="shared" si="10"/>
        <v>대상아님</v>
      </c>
      <c r="M94" s="19"/>
    </row>
    <row r="95" spans="2:13" ht="19.5" customHeight="1">
      <c r="B95" s="44">
        <f t="shared" si="6"/>
        <v>85</v>
      </c>
      <c r="C95" s="14"/>
      <c r="D95" s="14"/>
      <c r="E95" s="14"/>
      <c r="F95" s="43"/>
      <c r="G95" s="62">
        <f t="shared" si="7"/>
        <v>0</v>
      </c>
      <c r="H95" s="62">
        <f t="shared" si="8"/>
        <v>0</v>
      </c>
      <c r="I95" s="10"/>
      <c r="J95" s="49" t="str">
        <f t="shared" si="9"/>
        <v>대상아님</v>
      </c>
      <c r="K95" s="25"/>
      <c r="L95" s="57" t="str">
        <f t="shared" si="10"/>
        <v>대상아님</v>
      </c>
      <c r="M95" s="19"/>
    </row>
    <row r="96" spans="2:13" ht="19.5" customHeight="1">
      <c r="B96" s="44">
        <f t="shared" si="6"/>
        <v>86</v>
      </c>
      <c r="C96" s="14"/>
      <c r="D96" s="14"/>
      <c r="E96" s="14"/>
      <c r="F96" s="43"/>
      <c r="G96" s="62">
        <f t="shared" si="7"/>
        <v>0</v>
      </c>
      <c r="H96" s="62">
        <f t="shared" si="8"/>
        <v>0</v>
      </c>
      <c r="I96" s="10"/>
      <c r="J96" s="49" t="str">
        <f t="shared" si="9"/>
        <v>대상아님</v>
      </c>
      <c r="K96" s="25"/>
      <c r="L96" s="57" t="str">
        <f t="shared" si="10"/>
        <v>대상아님</v>
      </c>
      <c r="M96" s="19"/>
    </row>
    <row r="97" spans="2:13" ht="19.5" customHeight="1">
      <c r="B97" s="44">
        <f t="shared" si="6"/>
        <v>87</v>
      </c>
      <c r="C97" s="14"/>
      <c r="D97" s="14"/>
      <c r="E97" s="14"/>
      <c r="F97" s="43"/>
      <c r="G97" s="62">
        <f t="shared" si="7"/>
        <v>0</v>
      </c>
      <c r="H97" s="62">
        <f t="shared" si="8"/>
        <v>0</v>
      </c>
      <c r="I97" s="10"/>
      <c r="J97" s="49" t="str">
        <f t="shared" si="9"/>
        <v>대상아님</v>
      </c>
      <c r="K97" s="25"/>
      <c r="L97" s="57" t="str">
        <f t="shared" si="10"/>
        <v>대상아님</v>
      </c>
      <c r="M97" s="19"/>
    </row>
    <row r="98" spans="2:13" ht="19.5" customHeight="1">
      <c r="B98" s="44">
        <f t="shared" si="6"/>
        <v>88</v>
      </c>
      <c r="C98" s="14"/>
      <c r="D98" s="14"/>
      <c r="E98" s="14"/>
      <c r="F98" s="43"/>
      <c r="G98" s="62">
        <f t="shared" si="7"/>
        <v>0</v>
      </c>
      <c r="H98" s="62">
        <f t="shared" si="8"/>
        <v>0</v>
      </c>
      <c r="I98" s="10"/>
      <c r="J98" s="49" t="str">
        <f t="shared" si="9"/>
        <v>대상아님</v>
      </c>
      <c r="K98" s="25"/>
      <c r="L98" s="57" t="str">
        <f t="shared" si="10"/>
        <v>대상아님</v>
      </c>
      <c r="M98" s="19"/>
    </row>
    <row r="99" spans="2:13" ht="19.5" customHeight="1">
      <c r="B99" s="44">
        <f t="shared" si="6"/>
        <v>89</v>
      </c>
      <c r="C99" s="14"/>
      <c r="D99" s="14"/>
      <c r="E99" s="14"/>
      <c r="F99" s="43"/>
      <c r="G99" s="62">
        <f t="shared" si="7"/>
        <v>0</v>
      </c>
      <c r="H99" s="62">
        <f t="shared" si="8"/>
        <v>0</v>
      </c>
      <c r="I99" s="10"/>
      <c r="J99" s="49" t="str">
        <f t="shared" si="9"/>
        <v>대상아님</v>
      </c>
      <c r="K99" s="25"/>
      <c r="L99" s="57" t="str">
        <f t="shared" si="10"/>
        <v>대상아님</v>
      </c>
      <c r="M99" s="19"/>
    </row>
    <row r="100" spans="2:13" ht="19.5" customHeight="1">
      <c r="B100" s="44">
        <f t="shared" si="6"/>
        <v>90</v>
      </c>
      <c r="C100" s="14"/>
      <c r="D100" s="14"/>
      <c r="E100" s="14"/>
      <c r="F100" s="43"/>
      <c r="G100" s="62">
        <f t="shared" si="7"/>
        <v>0</v>
      </c>
      <c r="H100" s="62">
        <f t="shared" si="8"/>
        <v>0</v>
      </c>
      <c r="I100" s="10"/>
      <c r="J100" s="49" t="str">
        <f t="shared" si="9"/>
        <v>대상아님</v>
      </c>
      <c r="K100" s="25"/>
      <c r="L100" s="57" t="str">
        <f t="shared" si="10"/>
        <v>대상아님</v>
      </c>
      <c r="M100" s="19"/>
    </row>
    <row r="101" spans="2:13" ht="19.5" customHeight="1">
      <c r="B101" s="44">
        <f t="shared" si="6"/>
        <v>91</v>
      </c>
      <c r="C101" s="14"/>
      <c r="D101" s="14"/>
      <c r="E101" s="14"/>
      <c r="F101" s="43"/>
      <c r="G101" s="62">
        <f t="shared" si="7"/>
        <v>0</v>
      </c>
      <c r="H101" s="62">
        <f t="shared" si="8"/>
        <v>0</v>
      </c>
      <c r="I101" s="10"/>
      <c r="J101" s="49" t="str">
        <f t="shared" si="9"/>
        <v>대상아님</v>
      </c>
      <c r="K101" s="25"/>
      <c r="L101" s="57" t="str">
        <f t="shared" si="10"/>
        <v>대상아님</v>
      </c>
      <c r="M101" s="19"/>
    </row>
    <row r="102" spans="2:13" ht="19.5" customHeight="1">
      <c r="B102" s="44">
        <f t="shared" si="6"/>
        <v>92</v>
      </c>
      <c r="C102" s="14"/>
      <c r="D102" s="14"/>
      <c r="E102" s="14"/>
      <c r="F102" s="43"/>
      <c r="G102" s="62">
        <f t="shared" si="7"/>
        <v>0</v>
      </c>
      <c r="H102" s="62">
        <f t="shared" si="8"/>
        <v>0</v>
      </c>
      <c r="I102" s="10"/>
      <c r="J102" s="49" t="str">
        <f t="shared" si="9"/>
        <v>대상아님</v>
      </c>
      <c r="K102" s="25"/>
      <c r="L102" s="57" t="str">
        <f t="shared" si="10"/>
        <v>대상아님</v>
      </c>
      <c r="M102" s="19"/>
    </row>
    <row r="103" spans="2:13" ht="19.5" customHeight="1">
      <c r="B103" s="44">
        <f t="shared" si="6"/>
        <v>93</v>
      </c>
      <c r="C103" s="14"/>
      <c r="D103" s="14"/>
      <c r="E103" s="14"/>
      <c r="F103" s="43"/>
      <c r="G103" s="62">
        <f t="shared" si="7"/>
        <v>0</v>
      </c>
      <c r="H103" s="62">
        <f t="shared" si="8"/>
        <v>0</v>
      </c>
      <c r="I103" s="10"/>
      <c r="J103" s="49" t="str">
        <f t="shared" si="9"/>
        <v>대상아님</v>
      </c>
      <c r="K103" s="25"/>
      <c r="L103" s="57" t="str">
        <f t="shared" si="10"/>
        <v>대상아님</v>
      </c>
      <c r="M103" s="19"/>
    </row>
    <row r="104" spans="2:13" ht="19.5" customHeight="1">
      <c r="B104" s="44">
        <f t="shared" si="6"/>
        <v>94</v>
      </c>
      <c r="C104" s="14"/>
      <c r="D104" s="14"/>
      <c r="E104" s="14"/>
      <c r="F104" s="43"/>
      <c r="G104" s="62">
        <f t="shared" si="7"/>
        <v>0</v>
      </c>
      <c r="H104" s="62">
        <f t="shared" si="8"/>
        <v>0</v>
      </c>
      <c r="I104" s="10"/>
      <c r="J104" s="49" t="str">
        <f t="shared" si="9"/>
        <v>대상아님</v>
      </c>
      <c r="K104" s="25"/>
      <c r="L104" s="57" t="str">
        <f t="shared" si="10"/>
        <v>대상아님</v>
      </c>
      <c r="M104" s="19"/>
    </row>
    <row r="105" spans="2:13" ht="19.5" customHeight="1">
      <c r="B105" s="44">
        <f t="shared" si="6"/>
        <v>95</v>
      </c>
      <c r="C105" s="14"/>
      <c r="D105" s="14"/>
      <c r="E105" s="14"/>
      <c r="F105" s="43"/>
      <c r="G105" s="62">
        <f t="shared" si="7"/>
        <v>0</v>
      </c>
      <c r="H105" s="62">
        <f t="shared" si="8"/>
        <v>0</v>
      </c>
      <c r="I105" s="10"/>
      <c r="J105" s="49" t="str">
        <f t="shared" si="9"/>
        <v>대상아님</v>
      </c>
      <c r="K105" s="25"/>
      <c r="L105" s="57" t="str">
        <f t="shared" si="10"/>
        <v>대상아님</v>
      </c>
      <c r="M105" s="19"/>
    </row>
    <row r="106" spans="2:13" ht="19.5" customHeight="1">
      <c r="B106" s="44">
        <f t="shared" si="6"/>
        <v>96</v>
      </c>
      <c r="C106" s="14"/>
      <c r="D106" s="14"/>
      <c r="E106" s="14"/>
      <c r="F106" s="43"/>
      <c r="G106" s="62">
        <f t="shared" si="7"/>
        <v>0</v>
      </c>
      <c r="H106" s="62">
        <f t="shared" si="8"/>
        <v>0</v>
      </c>
      <c r="I106" s="10"/>
      <c r="J106" s="49" t="str">
        <f t="shared" si="9"/>
        <v>대상아님</v>
      </c>
      <c r="K106" s="25"/>
      <c r="L106" s="57" t="str">
        <f t="shared" si="10"/>
        <v>대상아님</v>
      </c>
      <c r="M106" s="19"/>
    </row>
    <row r="107" spans="2:13" ht="19.5" customHeight="1">
      <c r="B107" s="44">
        <f t="shared" si="6"/>
        <v>97</v>
      </c>
      <c r="C107" s="14"/>
      <c r="D107" s="14"/>
      <c r="E107" s="14"/>
      <c r="F107" s="43"/>
      <c r="G107" s="62">
        <f t="shared" si="7"/>
        <v>0</v>
      </c>
      <c r="H107" s="62">
        <f t="shared" si="8"/>
        <v>0</v>
      </c>
      <c r="I107" s="10"/>
      <c r="J107" s="49" t="str">
        <f t="shared" si="9"/>
        <v>대상아님</v>
      </c>
      <c r="K107" s="25"/>
      <c r="L107" s="57" t="str">
        <f t="shared" si="10"/>
        <v>대상아님</v>
      </c>
      <c r="M107" s="19"/>
    </row>
    <row r="108" spans="2:13" ht="19.5" customHeight="1">
      <c r="B108" s="44">
        <f t="shared" si="6"/>
        <v>98</v>
      </c>
      <c r="C108" s="14"/>
      <c r="D108" s="14"/>
      <c r="E108" s="14"/>
      <c r="F108" s="43"/>
      <c r="G108" s="62">
        <f t="shared" si="7"/>
        <v>0</v>
      </c>
      <c r="H108" s="62">
        <f t="shared" si="8"/>
        <v>0</v>
      </c>
      <c r="I108" s="10"/>
      <c r="J108" s="49" t="str">
        <f t="shared" si="9"/>
        <v>대상아님</v>
      </c>
      <c r="K108" s="25"/>
      <c r="L108" s="57" t="str">
        <f t="shared" si="10"/>
        <v>대상아님</v>
      </c>
      <c r="M108" s="19"/>
    </row>
    <row r="109" spans="2:13" ht="19.5" customHeight="1">
      <c r="B109" s="44">
        <f t="shared" si="6"/>
        <v>99</v>
      </c>
      <c r="C109" s="14"/>
      <c r="D109" s="14"/>
      <c r="E109" s="14"/>
      <c r="F109" s="43"/>
      <c r="G109" s="62">
        <f t="shared" si="7"/>
        <v>0</v>
      </c>
      <c r="H109" s="62">
        <f t="shared" si="8"/>
        <v>0</v>
      </c>
      <c r="I109" s="10"/>
      <c r="J109" s="49" t="str">
        <f t="shared" si="9"/>
        <v>대상아님</v>
      </c>
      <c r="K109" s="25"/>
      <c r="L109" s="57" t="str">
        <f t="shared" si="10"/>
        <v>대상아님</v>
      </c>
      <c r="M109" s="19"/>
    </row>
    <row r="110" spans="2:13" ht="19.5" customHeight="1" thickBot="1">
      <c r="B110" s="45">
        <f t="shared" si="6"/>
        <v>100</v>
      </c>
      <c r="C110" s="16"/>
      <c r="D110" s="16"/>
      <c r="E110" s="16"/>
      <c r="F110" s="46"/>
      <c r="G110" s="93">
        <f t="shared" si="7"/>
        <v>0</v>
      </c>
      <c r="H110" s="93">
        <f t="shared" si="8"/>
        <v>0</v>
      </c>
      <c r="I110" s="47"/>
      <c r="J110" s="50" t="str">
        <f t="shared" si="9"/>
        <v>대상아님</v>
      </c>
      <c r="K110" s="26"/>
      <c r="L110" s="57" t="str">
        <f t="shared" si="10"/>
        <v>대상아님</v>
      </c>
      <c r="M110" s="19"/>
    </row>
  </sheetData>
  <sheetProtection algorithmName="SHA-512" hashValue="gCIID+OXDxWtj2JQdonFj7HETE193muB0VbvhHoXWNL07/11KXz2ftJ1rB7VeMkhEqhPAYqOFyFrqBkATzshrw==" saltValue="7DazcDb3+MP9IDf3qEoesg==" spinCount="100000" sheet="1" formatCells="0" selectLockedCells="1"/>
  <protectedRanges>
    <protectedRange algorithmName="SHA-512" hashValue="REnobphHvoluCem9QFTyCkcFkcTJK87HFnhXu0HrX94aHsZTFY0Z23bEFgd9LMbJrTnV0b83lYoa051rgHl2Kw==" saltValue="y/Sn5YOr7x1GMbkcqDOoGA==" spinCount="100000" sqref="B11:B110" name="연번"/>
    <protectedRange algorithmName="SHA-512" hashValue="5O+NFs+wFcYU020BAAQH9Zw+oZkp+KqJaphQjLFlGrpDcT/JhYZubZDAR2aDm7M7Bdocubt8ucLN1FrcOgxH7A==" saltValue="9nSJxx6bCLBnsuqEqAfO7w==" spinCount="100000" sqref="C11:F110" name="성명입사일자퇴사일자양성교육이수연도"/>
    <protectedRange algorithmName="SHA-512" hashValue="V4+3JuCx/0durifTTpEyibGBuFuwB2nJOpHmty80jXI0MaFw/V+c+kk9inVhjDNYG1ffc0+a7YCdF6LH5QzddQ==" saltValue="Bx59WLT0IbUK/FluM4iBUg==" spinCount="100000" sqref="I11:I110" name="교육시간2020"/>
    <protectedRange algorithmName="SHA-512" hashValue="qFqpcWbw72K/8BS0tv5hbfnk/4Q8bJLs0Thyfcb3FfBJD9tVkkeDGZIhM4Vt6hKKDI5j/CNjZTwz6mxze+fRrg==" saltValue="eVTm4LPeFit2LjXphO6dIg==" spinCount="100000" sqref="K11:K110" name="교육시간2021"/>
  </protectedRanges>
  <mergeCells count="28">
    <mergeCell ref="N11:V11"/>
    <mergeCell ref="N18:V18"/>
    <mergeCell ref="O14:O15"/>
    <mergeCell ref="U14:U15"/>
    <mergeCell ref="V14:V15"/>
    <mergeCell ref="S14:S15"/>
    <mergeCell ref="Q14:Q15"/>
    <mergeCell ref="B1:K1"/>
    <mergeCell ref="B3:K3"/>
    <mergeCell ref="B4:K4"/>
    <mergeCell ref="B5:K5"/>
    <mergeCell ref="B6:K6"/>
    <mergeCell ref="S31:U32"/>
    <mergeCell ref="V31:V32"/>
    <mergeCell ref="O22:O23"/>
    <mergeCell ref="S22:S23"/>
    <mergeCell ref="T22:T23"/>
    <mergeCell ref="U22:U23"/>
    <mergeCell ref="V22:V23"/>
    <mergeCell ref="O27:O28"/>
    <mergeCell ref="S27:S28"/>
    <mergeCell ref="T27:T28"/>
    <mergeCell ref="U27:U28"/>
    <mergeCell ref="V27:V28"/>
    <mergeCell ref="P22:R22"/>
    <mergeCell ref="P23:R23"/>
    <mergeCell ref="P27:R27"/>
    <mergeCell ref="P28:R28"/>
  </mergeCells>
  <phoneticPr fontId="2" type="noConversion"/>
  <dataValidations count="2">
    <dataValidation type="list" allowBlank="1" showInputMessage="1" showErrorMessage="1" sqref="F11:F110" xr:uid="{2E433353-7224-4827-9841-C3E203DF6C79}">
      <formula1>"2020,2021,그외연도"</formula1>
    </dataValidation>
    <dataValidation allowBlank="1" showInputMessage="1" showErrorMessage="1" prompt="근무개월은 자동 계산됩니다." sqref="G11:H110" xr:uid="{F6938652-60D6-49A3-ACDC-1DC7A41AE277}"/>
  </dataValidations>
  <printOptions horizontalCentered="1"/>
  <pageMargins left="0.39370078740157483" right="0.51181102362204722" top="0.74803149606299213" bottom="0.74803149606299213" header="0.31496062992125984" footer="0.31496062992125984"/>
  <pageSetup paperSize="8" scale="3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6136-04B9-4421-90B9-21CD4425D757}">
  <sheetPr>
    <tabColor theme="5"/>
    <pageSetUpPr fitToPage="1"/>
  </sheetPr>
  <dimension ref="B1:Q109"/>
  <sheetViews>
    <sheetView zoomScale="90" zoomScaleNormal="90" workbookViewId="0">
      <pane xSplit="2" ySplit="9" topLeftCell="C10" activePane="bottomRight" state="frozen"/>
      <selection pane="topRight" activeCell="B1" sqref="B1"/>
      <selection pane="bottomLeft" activeCell="A9" sqref="A9"/>
      <selection pane="bottomRight" activeCell="C10" sqref="C10"/>
    </sheetView>
  </sheetViews>
  <sheetFormatPr defaultRowHeight="16.5"/>
  <cols>
    <col min="1" max="1" width="9" style="1"/>
    <col min="2" max="2" width="5.25" style="1" bestFit="1" customWidth="1"/>
    <col min="3" max="3" width="7.125" style="1" bestFit="1" customWidth="1"/>
    <col min="4" max="4" width="21.875" style="1" bestFit="1" customWidth="1"/>
    <col min="5" max="5" width="22.875" style="1" bestFit="1" customWidth="1"/>
    <col min="6" max="6" width="21.75" style="1" bestFit="1" customWidth="1"/>
    <col min="7" max="7" width="16.25" style="1" bestFit="1" customWidth="1"/>
    <col min="8" max="8" width="41.875" style="1" bestFit="1" customWidth="1"/>
    <col min="9" max="9" width="6.25" style="1" customWidth="1"/>
    <col min="10" max="10" width="43.625" style="1" bestFit="1" customWidth="1"/>
    <col min="11" max="11" width="3.75" style="1" customWidth="1"/>
    <col min="12" max="12" width="12" style="1" customWidth="1"/>
    <col min="13" max="13" width="2.875" style="1" bestFit="1" customWidth="1"/>
    <col min="14" max="14" width="9.75" style="1" bestFit="1" customWidth="1"/>
    <col min="15" max="15" width="3.25" style="1" bestFit="1" customWidth="1"/>
    <col min="16" max="16" width="19.125" style="1" bestFit="1" customWidth="1"/>
    <col min="17" max="16384" width="9" style="1"/>
  </cols>
  <sheetData>
    <row r="1" spans="2:17" s="28" customFormat="1" ht="69.95" customHeight="1">
      <c r="B1" s="135" t="s">
        <v>32</v>
      </c>
      <c r="C1" s="135"/>
      <c r="D1" s="135"/>
      <c r="E1" s="135"/>
      <c r="F1" s="135"/>
      <c r="G1" s="135"/>
      <c r="H1" s="135"/>
    </row>
    <row r="2" spans="2:17" s="28" customFormat="1" ht="14.25" customHeight="1" thickBot="1">
      <c r="B2" s="29"/>
      <c r="C2" s="29"/>
      <c r="D2" s="29"/>
      <c r="E2" s="29"/>
      <c r="F2" s="29"/>
      <c r="G2" s="29"/>
      <c r="H2" s="29"/>
    </row>
    <row r="3" spans="2:17" s="28" customFormat="1" ht="21.95" customHeight="1">
      <c r="B3" s="162" t="s">
        <v>31</v>
      </c>
      <c r="C3" s="163"/>
      <c r="D3" s="163"/>
      <c r="E3" s="163"/>
      <c r="F3" s="163"/>
      <c r="G3" s="163"/>
      <c r="H3" s="164"/>
    </row>
    <row r="4" spans="2:17" s="28" customFormat="1" ht="21.95" customHeight="1">
      <c r="B4" s="165"/>
      <c r="C4" s="166"/>
      <c r="D4" s="166"/>
      <c r="E4" s="166"/>
      <c r="F4" s="166"/>
      <c r="G4" s="166"/>
      <c r="H4" s="167"/>
    </row>
    <row r="5" spans="2:17" s="28" customFormat="1" ht="21.95" customHeight="1">
      <c r="B5" s="165"/>
      <c r="C5" s="166"/>
      <c r="D5" s="166"/>
      <c r="E5" s="166"/>
      <c r="F5" s="166"/>
      <c r="G5" s="166"/>
      <c r="H5" s="167"/>
    </row>
    <row r="6" spans="2:17" s="28" customFormat="1" ht="21.95" customHeight="1" thickBot="1">
      <c r="B6" s="168"/>
      <c r="C6" s="169"/>
      <c r="D6" s="169"/>
      <c r="E6" s="169"/>
      <c r="F6" s="169"/>
      <c r="G6" s="169"/>
      <c r="H6" s="170"/>
    </row>
    <row r="7" spans="2:17" s="28" customFormat="1" ht="19.5" customHeight="1" thickBot="1">
      <c r="B7" s="31"/>
      <c r="C7" s="31"/>
      <c r="D7" s="31"/>
      <c r="E7" s="31"/>
      <c r="F7" s="31"/>
      <c r="G7" s="31"/>
      <c r="H7" s="31"/>
    </row>
    <row r="8" spans="2:17" s="28" customFormat="1" ht="19.5" hidden="1" customHeight="1" thickBot="1">
      <c r="B8" s="31"/>
      <c r="C8" s="55" t="s">
        <v>23</v>
      </c>
      <c r="D8" s="56">
        <v>44561</v>
      </c>
      <c r="E8" s="31"/>
      <c r="F8" s="31"/>
      <c r="G8" s="31"/>
      <c r="H8" s="31"/>
    </row>
    <row r="9" spans="2:17" s="28" customFormat="1" ht="46.5" customHeight="1" thickBot="1">
      <c r="B9" s="65" t="s">
        <v>20</v>
      </c>
      <c r="C9" s="66" t="s">
        <v>0</v>
      </c>
      <c r="D9" s="67" t="s">
        <v>24</v>
      </c>
      <c r="E9" s="67" t="s">
        <v>14</v>
      </c>
      <c r="F9" s="67" t="s">
        <v>26</v>
      </c>
      <c r="G9" s="67" t="s">
        <v>30</v>
      </c>
      <c r="H9" s="69" t="s">
        <v>15</v>
      </c>
      <c r="K9" s="32"/>
      <c r="L9" s="32"/>
      <c r="M9" s="32"/>
    </row>
    <row r="10" spans="2:17" ht="19.5" customHeight="1" thickTop="1">
      <c r="B10" s="90">
        <v>1</v>
      </c>
      <c r="C10" s="88"/>
      <c r="D10" s="89"/>
      <c r="E10" s="87" t="str">
        <f t="shared" ref="E10:E41" si="0">IF(AND(DATEDIF(D10,$D$8,"Y")&gt;=55,DATEDIF(D10,$D$8,"Y")&lt;121),"대상","비대상")</f>
        <v>비대상</v>
      </c>
      <c r="F10" s="88"/>
      <c r="G10" s="87" t="str">
        <f t="shared" ref="G10:G41" si="1">IF(OR(E10="대상",ISBLANK(F10)=FALSE),"해당","해당없음")</f>
        <v>해당없음</v>
      </c>
      <c r="H10" s="86"/>
      <c r="I10" s="36"/>
      <c r="J10" s="85" t="s">
        <v>16</v>
      </c>
      <c r="K10" s="84"/>
      <c r="L10" s="84"/>
      <c r="M10" s="84"/>
      <c r="N10" s="84"/>
      <c r="O10" s="84"/>
      <c r="P10" s="83"/>
      <c r="Q10" s="28"/>
    </row>
    <row r="11" spans="2:17" ht="19.5" customHeight="1">
      <c r="B11" s="33">
        <v>2</v>
      </c>
      <c r="C11" s="34"/>
      <c r="D11" s="53"/>
      <c r="E11" s="71" t="str">
        <f t="shared" si="0"/>
        <v>비대상</v>
      </c>
      <c r="F11" s="34"/>
      <c r="G11" s="71" t="str">
        <f t="shared" si="1"/>
        <v>해당없음</v>
      </c>
      <c r="H11" s="35"/>
      <c r="I11" s="28"/>
      <c r="J11" s="82"/>
      <c r="K11" s="81"/>
      <c r="L11" s="81"/>
      <c r="M11" s="80"/>
      <c r="N11" s="79"/>
      <c r="O11" s="78"/>
      <c r="P11" s="20" t="s">
        <v>17</v>
      </c>
      <c r="Q11" s="28"/>
    </row>
    <row r="12" spans="2:17" ht="19.5" customHeight="1">
      <c r="B12" s="33">
        <v>3</v>
      </c>
      <c r="C12" s="34"/>
      <c r="D12" s="53"/>
      <c r="E12" s="71" t="str">
        <f t="shared" si="0"/>
        <v>비대상</v>
      </c>
      <c r="F12" s="34"/>
      <c r="G12" s="71" t="str">
        <f t="shared" si="1"/>
        <v>해당없음</v>
      </c>
      <c r="H12" s="35"/>
      <c r="I12" s="28"/>
      <c r="J12" s="21" t="s">
        <v>18</v>
      </c>
      <c r="K12" s="171" t="s">
        <v>2</v>
      </c>
      <c r="L12" s="77">
        <f>COUNTIF(G10:G109,"해당")</f>
        <v>0</v>
      </c>
      <c r="M12" s="172" t="s">
        <v>5</v>
      </c>
      <c r="N12" s="173">
        <v>100</v>
      </c>
      <c r="O12" s="172" t="s">
        <v>2</v>
      </c>
      <c r="P12" s="155" t="str">
        <f>IFERROR(ROUND(L12/L13*N12,1),"")</f>
        <v/>
      </c>
      <c r="Q12" s="28"/>
    </row>
    <row r="13" spans="2:17" ht="19.5" customHeight="1">
      <c r="B13" s="33">
        <v>4</v>
      </c>
      <c r="C13" s="34"/>
      <c r="D13" s="53"/>
      <c r="E13" s="71" t="str">
        <f t="shared" si="0"/>
        <v>비대상</v>
      </c>
      <c r="F13" s="34"/>
      <c r="G13" s="71" t="str">
        <f t="shared" si="1"/>
        <v>해당없음</v>
      </c>
      <c r="H13" s="35"/>
      <c r="I13" s="28"/>
      <c r="J13" s="22" t="s">
        <v>19</v>
      </c>
      <c r="K13" s="171"/>
      <c r="L13" s="76">
        <f>COUNTA(D10:$D$109)</f>
        <v>0</v>
      </c>
      <c r="M13" s="172"/>
      <c r="N13" s="173"/>
      <c r="O13" s="172"/>
      <c r="P13" s="155"/>
      <c r="Q13" s="28"/>
    </row>
    <row r="14" spans="2:17" ht="19.5" customHeight="1" thickBot="1">
      <c r="B14" s="33">
        <v>5</v>
      </c>
      <c r="C14" s="34"/>
      <c r="D14" s="53"/>
      <c r="E14" s="71" t="str">
        <f t="shared" si="0"/>
        <v>비대상</v>
      </c>
      <c r="F14" s="34"/>
      <c r="G14" s="71" t="str">
        <f t="shared" si="1"/>
        <v>해당없음</v>
      </c>
      <c r="H14" s="35"/>
      <c r="I14" s="28"/>
      <c r="J14" s="23"/>
      <c r="K14" s="24"/>
      <c r="L14" s="75"/>
      <c r="M14" s="74"/>
      <c r="N14" s="74"/>
      <c r="O14" s="73"/>
      <c r="P14" s="72"/>
      <c r="Q14" s="28"/>
    </row>
    <row r="15" spans="2:17" ht="19.5" customHeight="1" thickBot="1">
      <c r="B15" s="33">
        <v>6</v>
      </c>
      <c r="C15" s="34"/>
      <c r="D15" s="53"/>
      <c r="E15" s="71" t="str">
        <f t="shared" si="0"/>
        <v>비대상</v>
      </c>
      <c r="F15" s="34"/>
      <c r="G15" s="71" t="str">
        <f t="shared" si="1"/>
        <v>해당없음</v>
      </c>
      <c r="H15" s="35"/>
      <c r="I15" s="28"/>
      <c r="J15" s="37"/>
      <c r="K15" s="37"/>
      <c r="L15" s="37"/>
      <c r="M15" s="37"/>
      <c r="N15" s="38"/>
      <c r="O15" s="28"/>
      <c r="P15" s="28"/>
      <c r="Q15" s="28"/>
    </row>
    <row r="16" spans="2:17" ht="19.5" customHeight="1">
      <c r="B16" s="33">
        <v>7</v>
      </c>
      <c r="C16" s="34"/>
      <c r="D16" s="53"/>
      <c r="E16" s="71" t="str">
        <f t="shared" si="0"/>
        <v>비대상</v>
      </c>
      <c r="F16" s="34"/>
      <c r="G16" s="71" t="str">
        <f t="shared" si="1"/>
        <v>해당없음</v>
      </c>
      <c r="H16" s="35"/>
      <c r="I16" s="28"/>
      <c r="J16" s="28"/>
      <c r="K16" s="28"/>
      <c r="L16" s="39"/>
      <c r="M16" s="156" t="s">
        <v>11</v>
      </c>
      <c r="N16" s="157"/>
      <c r="O16" s="158"/>
      <c r="P16" s="129" t="str">
        <f>IF(P12="","",IF(P12&gt;=70,"2점(만점)",IF(P12&gt;=50,"1점",IF(P12&gt;=30,"0.5점","0점"))))</f>
        <v/>
      </c>
      <c r="Q16" s="28"/>
    </row>
    <row r="17" spans="2:17" ht="19.5" customHeight="1" thickBot="1">
      <c r="B17" s="33">
        <v>8</v>
      </c>
      <c r="C17" s="34"/>
      <c r="D17" s="53"/>
      <c r="E17" s="71" t="str">
        <f t="shared" si="0"/>
        <v>비대상</v>
      </c>
      <c r="F17" s="34"/>
      <c r="G17" s="71" t="str">
        <f t="shared" si="1"/>
        <v>해당없음</v>
      </c>
      <c r="H17" s="35"/>
      <c r="I17" s="28"/>
      <c r="J17" s="28"/>
      <c r="K17" s="28"/>
      <c r="L17" s="39"/>
      <c r="M17" s="159"/>
      <c r="N17" s="160"/>
      <c r="O17" s="161"/>
      <c r="P17" s="130"/>
      <c r="Q17" s="28"/>
    </row>
    <row r="18" spans="2:17" ht="19.5" customHeight="1">
      <c r="B18" s="33">
        <v>9</v>
      </c>
      <c r="C18" s="34"/>
      <c r="D18" s="53"/>
      <c r="E18" s="71" t="str">
        <f t="shared" si="0"/>
        <v>비대상</v>
      </c>
      <c r="F18" s="34"/>
      <c r="G18" s="71" t="str">
        <f t="shared" si="1"/>
        <v>해당없음</v>
      </c>
      <c r="H18" s="35"/>
      <c r="I18" s="28"/>
      <c r="J18" s="28"/>
      <c r="K18" s="28"/>
      <c r="L18" s="28"/>
      <c r="M18" s="28"/>
      <c r="N18" s="28"/>
      <c r="O18" s="28"/>
      <c r="P18" s="28"/>
      <c r="Q18" s="28"/>
    </row>
    <row r="19" spans="2:17" ht="19.5" customHeight="1">
      <c r="B19" s="33">
        <v>10</v>
      </c>
      <c r="C19" s="34"/>
      <c r="D19" s="53"/>
      <c r="E19" s="71" t="str">
        <f t="shared" si="0"/>
        <v>비대상</v>
      </c>
      <c r="F19" s="34"/>
      <c r="G19" s="71" t="str">
        <f t="shared" si="1"/>
        <v>해당없음</v>
      </c>
      <c r="H19" s="35"/>
      <c r="I19" s="28"/>
      <c r="J19" s="28"/>
      <c r="K19" s="28"/>
      <c r="L19" s="28"/>
      <c r="M19" s="28"/>
      <c r="N19" s="28"/>
      <c r="O19" s="28"/>
      <c r="P19" s="28"/>
      <c r="Q19" s="28"/>
    </row>
    <row r="20" spans="2:17" ht="19.5" customHeight="1">
      <c r="B20" s="33">
        <v>11</v>
      </c>
      <c r="C20" s="34"/>
      <c r="D20" s="53"/>
      <c r="E20" s="71" t="str">
        <f t="shared" si="0"/>
        <v>비대상</v>
      </c>
      <c r="F20" s="34"/>
      <c r="G20" s="71" t="str">
        <f t="shared" si="1"/>
        <v>해당없음</v>
      </c>
      <c r="H20" s="35"/>
      <c r="I20" s="28"/>
      <c r="J20" s="28"/>
      <c r="K20" s="28"/>
      <c r="L20" s="28"/>
      <c r="M20" s="28"/>
      <c r="N20" s="28"/>
      <c r="O20" s="28"/>
      <c r="P20" s="28"/>
      <c r="Q20" s="28"/>
    </row>
    <row r="21" spans="2:17" ht="19.5" customHeight="1">
      <c r="B21" s="33">
        <v>12</v>
      </c>
      <c r="C21" s="34"/>
      <c r="D21" s="53"/>
      <c r="E21" s="71" t="str">
        <f t="shared" si="0"/>
        <v>비대상</v>
      </c>
      <c r="F21" s="34"/>
      <c r="G21" s="71" t="str">
        <f t="shared" si="1"/>
        <v>해당없음</v>
      </c>
      <c r="H21" s="35"/>
    </row>
    <row r="22" spans="2:17" ht="19.5" customHeight="1">
      <c r="B22" s="33">
        <v>13</v>
      </c>
      <c r="C22" s="34"/>
      <c r="D22" s="53"/>
      <c r="E22" s="71" t="str">
        <f t="shared" si="0"/>
        <v>비대상</v>
      </c>
      <c r="F22" s="34"/>
      <c r="G22" s="71" t="str">
        <f t="shared" si="1"/>
        <v>해당없음</v>
      </c>
      <c r="H22" s="35"/>
    </row>
    <row r="23" spans="2:17" ht="19.5" customHeight="1">
      <c r="B23" s="33">
        <v>14</v>
      </c>
      <c r="C23" s="34"/>
      <c r="D23" s="53"/>
      <c r="E23" s="71" t="str">
        <f t="shared" si="0"/>
        <v>비대상</v>
      </c>
      <c r="F23" s="34"/>
      <c r="G23" s="71" t="str">
        <f t="shared" si="1"/>
        <v>해당없음</v>
      </c>
      <c r="H23" s="35"/>
    </row>
    <row r="24" spans="2:17" ht="19.5" customHeight="1">
      <c r="B24" s="33">
        <v>15</v>
      </c>
      <c r="C24" s="34"/>
      <c r="D24" s="53"/>
      <c r="E24" s="71" t="str">
        <f t="shared" si="0"/>
        <v>비대상</v>
      </c>
      <c r="F24" s="34"/>
      <c r="G24" s="71" t="str">
        <f t="shared" si="1"/>
        <v>해당없음</v>
      </c>
      <c r="H24" s="35"/>
    </row>
    <row r="25" spans="2:17" ht="19.5" customHeight="1">
      <c r="B25" s="33">
        <v>16</v>
      </c>
      <c r="C25" s="34"/>
      <c r="D25" s="53"/>
      <c r="E25" s="71" t="str">
        <f t="shared" si="0"/>
        <v>비대상</v>
      </c>
      <c r="F25" s="34"/>
      <c r="G25" s="71" t="str">
        <f t="shared" si="1"/>
        <v>해당없음</v>
      </c>
      <c r="H25" s="35"/>
    </row>
    <row r="26" spans="2:17" ht="19.5" customHeight="1">
      <c r="B26" s="33">
        <v>17</v>
      </c>
      <c r="C26" s="34"/>
      <c r="D26" s="53"/>
      <c r="E26" s="71" t="str">
        <f t="shared" si="0"/>
        <v>비대상</v>
      </c>
      <c r="F26" s="34"/>
      <c r="G26" s="71" t="str">
        <f t="shared" si="1"/>
        <v>해당없음</v>
      </c>
      <c r="H26" s="35"/>
    </row>
    <row r="27" spans="2:17" ht="19.5" customHeight="1">
      <c r="B27" s="33">
        <v>18</v>
      </c>
      <c r="C27" s="34"/>
      <c r="D27" s="53"/>
      <c r="E27" s="71" t="str">
        <f t="shared" si="0"/>
        <v>비대상</v>
      </c>
      <c r="F27" s="34"/>
      <c r="G27" s="71" t="str">
        <f t="shared" si="1"/>
        <v>해당없음</v>
      </c>
      <c r="H27" s="35"/>
    </row>
    <row r="28" spans="2:17" ht="19.5" customHeight="1">
      <c r="B28" s="33">
        <v>19</v>
      </c>
      <c r="C28" s="34"/>
      <c r="D28" s="53"/>
      <c r="E28" s="71" t="str">
        <f t="shared" si="0"/>
        <v>비대상</v>
      </c>
      <c r="F28" s="34"/>
      <c r="G28" s="71" t="str">
        <f t="shared" si="1"/>
        <v>해당없음</v>
      </c>
      <c r="H28" s="35"/>
    </row>
    <row r="29" spans="2:17" ht="19.5" customHeight="1">
      <c r="B29" s="33">
        <v>20</v>
      </c>
      <c r="C29" s="34"/>
      <c r="D29" s="53"/>
      <c r="E29" s="71" t="str">
        <f t="shared" si="0"/>
        <v>비대상</v>
      </c>
      <c r="F29" s="34"/>
      <c r="G29" s="71" t="str">
        <f t="shared" si="1"/>
        <v>해당없음</v>
      </c>
      <c r="H29" s="35"/>
    </row>
    <row r="30" spans="2:17" ht="19.5" customHeight="1">
      <c r="B30" s="33">
        <v>21</v>
      </c>
      <c r="C30" s="34"/>
      <c r="D30" s="53"/>
      <c r="E30" s="71" t="str">
        <f t="shared" si="0"/>
        <v>비대상</v>
      </c>
      <c r="F30" s="34"/>
      <c r="G30" s="71" t="str">
        <f t="shared" si="1"/>
        <v>해당없음</v>
      </c>
      <c r="H30" s="35"/>
    </row>
    <row r="31" spans="2:17" ht="19.5" customHeight="1">
      <c r="B31" s="33">
        <v>22</v>
      </c>
      <c r="C31" s="34"/>
      <c r="D31" s="53"/>
      <c r="E31" s="71" t="str">
        <f t="shared" si="0"/>
        <v>비대상</v>
      </c>
      <c r="F31" s="34"/>
      <c r="G31" s="71" t="str">
        <f t="shared" si="1"/>
        <v>해당없음</v>
      </c>
      <c r="H31" s="35"/>
    </row>
    <row r="32" spans="2:17" ht="19.5" customHeight="1">
      <c r="B32" s="33">
        <v>23</v>
      </c>
      <c r="C32" s="34"/>
      <c r="D32" s="53"/>
      <c r="E32" s="71" t="str">
        <f t="shared" si="0"/>
        <v>비대상</v>
      </c>
      <c r="F32" s="34"/>
      <c r="G32" s="71" t="str">
        <f t="shared" si="1"/>
        <v>해당없음</v>
      </c>
      <c r="H32" s="35"/>
    </row>
    <row r="33" spans="2:8" ht="19.5" customHeight="1">
      <c r="B33" s="33">
        <v>24</v>
      </c>
      <c r="C33" s="34"/>
      <c r="D33" s="53"/>
      <c r="E33" s="71" t="str">
        <f t="shared" si="0"/>
        <v>비대상</v>
      </c>
      <c r="F33" s="34"/>
      <c r="G33" s="71" t="str">
        <f t="shared" si="1"/>
        <v>해당없음</v>
      </c>
      <c r="H33" s="35"/>
    </row>
    <row r="34" spans="2:8" ht="19.5" customHeight="1">
      <c r="B34" s="33">
        <v>25</v>
      </c>
      <c r="C34" s="34"/>
      <c r="D34" s="53"/>
      <c r="E34" s="71" t="str">
        <f t="shared" si="0"/>
        <v>비대상</v>
      </c>
      <c r="F34" s="34"/>
      <c r="G34" s="71" t="str">
        <f t="shared" si="1"/>
        <v>해당없음</v>
      </c>
      <c r="H34" s="35"/>
    </row>
    <row r="35" spans="2:8" ht="19.5" customHeight="1">
      <c r="B35" s="33">
        <v>26</v>
      </c>
      <c r="C35" s="34"/>
      <c r="D35" s="53"/>
      <c r="E35" s="71" t="str">
        <f t="shared" si="0"/>
        <v>비대상</v>
      </c>
      <c r="F35" s="34"/>
      <c r="G35" s="71" t="str">
        <f t="shared" si="1"/>
        <v>해당없음</v>
      </c>
      <c r="H35" s="35"/>
    </row>
    <row r="36" spans="2:8" ht="19.5" customHeight="1">
      <c r="B36" s="33">
        <v>27</v>
      </c>
      <c r="C36" s="34"/>
      <c r="D36" s="53"/>
      <c r="E36" s="71" t="str">
        <f t="shared" si="0"/>
        <v>비대상</v>
      </c>
      <c r="F36" s="34"/>
      <c r="G36" s="71" t="str">
        <f t="shared" si="1"/>
        <v>해당없음</v>
      </c>
      <c r="H36" s="35"/>
    </row>
    <row r="37" spans="2:8" ht="19.5" customHeight="1">
      <c r="B37" s="33">
        <v>28</v>
      </c>
      <c r="C37" s="34"/>
      <c r="D37" s="53"/>
      <c r="E37" s="71" t="str">
        <f t="shared" si="0"/>
        <v>비대상</v>
      </c>
      <c r="F37" s="34"/>
      <c r="G37" s="71" t="str">
        <f t="shared" si="1"/>
        <v>해당없음</v>
      </c>
      <c r="H37" s="35"/>
    </row>
    <row r="38" spans="2:8" ht="19.5" customHeight="1">
      <c r="B38" s="33">
        <v>29</v>
      </c>
      <c r="C38" s="34"/>
      <c r="D38" s="53"/>
      <c r="E38" s="71" t="str">
        <f t="shared" si="0"/>
        <v>비대상</v>
      </c>
      <c r="F38" s="34"/>
      <c r="G38" s="71" t="str">
        <f t="shared" si="1"/>
        <v>해당없음</v>
      </c>
      <c r="H38" s="35"/>
    </row>
    <row r="39" spans="2:8" ht="19.5" customHeight="1">
      <c r="B39" s="33">
        <v>30</v>
      </c>
      <c r="C39" s="34"/>
      <c r="D39" s="53"/>
      <c r="E39" s="71" t="str">
        <f t="shared" si="0"/>
        <v>비대상</v>
      </c>
      <c r="F39" s="34"/>
      <c r="G39" s="71" t="str">
        <f t="shared" si="1"/>
        <v>해당없음</v>
      </c>
      <c r="H39" s="35"/>
    </row>
    <row r="40" spans="2:8" ht="19.5" customHeight="1">
      <c r="B40" s="33">
        <v>31</v>
      </c>
      <c r="C40" s="34"/>
      <c r="D40" s="53"/>
      <c r="E40" s="71" t="str">
        <f t="shared" si="0"/>
        <v>비대상</v>
      </c>
      <c r="F40" s="34"/>
      <c r="G40" s="71" t="str">
        <f t="shared" si="1"/>
        <v>해당없음</v>
      </c>
      <c r="H40" s="35"/>
    </row>
    <row r="41" spans="2:8" ht="19.5" customHeight="1">
      <c r="B41" s="33">
        <v>32</v>
      </c>
      <c r="C41" s="34"/>
      <c r="D41" s="53"/>
      <c r="E41" s="71" t="str">
        <f t="shared" si="0"/>
        <v>비대상</v>
      </c>
      <c r="F41" s="34"/>
      <c r="G41" s="71" t="str">
        <f t="shared" si="1"/>
        <v>해당없음</v>
      </c>
      <c r="H41" s="35"/>
    </row>
    <row r="42" spans="2:8" ht="19.5" customHeight="1">
      <c r="B42" s="33">
        <v>33</v>
      </c>
      <c r="C42" s="34"/>
      <c r="D42" s="53"/>
      <c r="E42" s="71" t="str">
        <f t="shared" ref="E42:E73" si="2">IF(AND(DATEDIF(D42,$D$8,"Y")&gt;=55,DATEDIF(D42,$D$8,"Y")&lt;121),"대상","비대상")</f>
        <v>비대상</v>
      </c>
      <c r="F42" s="34"/>
      <c r="G42" s="71" t="str">
        <f t="shared" ref="G42:G73" si="3">IF(OR(E42="대상",ISBLANK(F42)=FALSE),"해당","해당없음")</f>
        <v>해당없음</v>
      </c>
      <c r="H42" s="35"/>
    </row>
    <row r="43" spans="2:8" ht="19.5" customHeight="1">
      <c r="B43" s="33">
        <v>34</v>
      </c>
      <c r="C43" s="34"/>
      <c r="D43" s="53"/>
      <c r="E43" s="71" t="str">
        <f t="shared" si="2"/>
        <v>비대상</v>
      </c>
      <c r="F43" s="34"/>
      <c r="G43" s="71" t="str">
        <f t="shared" si="3"/>
        <v>해당없음</v>
      </c>
      <c r="H43" s="35"/>
    </row>
    <row r="44" spans="2:8" ht="19.5" customHeight="1">
      <c r="B44" s="33">
        <v>35</v>
      </c>
      <c r="C44" s="34"/>
      <c r="D44" s="53"/>
      <c r="E44" s="71" t="str">
        <f t="shared" si="2"/>
        <v>비대상</v>
      </c>
      <c r="F44" s="34"/>
      <c r="G44" s="71" t="str">
        <f t="shared" si="3"/>
        <v>해당없음</v>
      </c>
      <c r="H44" s="35"/>
    </row>
    <row r="45" spans="2:8" ht="19.5" customHeight="1">
      <c r="B45" s="33">
        <v>36</v>
      </c>
      <c r="C45" s="34"/>
      <c r="D45" s="53"/>
      <c r="E45" s="71" t="str">
        <f t="shared" si="2"/>
        <v>비대상</v>
      </c>
      <c r="F45" s="34"/>
      <c r="G45" s="71" t="str">
        <f t="shared" si="3"/>
        <v>해당없음</v>
      </c>
      <c r="H45" s="35"/>
    </row>
    <row r="46" spans="2:8" ht="19.5" customHeight="1">
      <c r="B46" s="33">
        <v>37</v>
      </c>
      <c r="C46" s="34"/>
      <c r="D46" s="53"/>
      <c r="E46" s="71" t="str">
        <f t="shared" si="2"/>
        <v>비대상</v>
      </c>
      <c r="F46" s="34"/>
      <c r="G46" s="71" t="str">
        <f t="shared" si="3"/>
        <v>해당없음</v>
      </c>
      <c r="H46" s="35"/>
    </row>
    <row r="47" spans="2:8" ht="19.5" customHeight="1">
      <c r="B47" s="33">
        <v>38</v>
      </c>
      <c r="C47" s="34"/>
      <c r="D47" s="53"/>
      <c r="E47" s="71" t="str">
        <f t="shared" si="2"/>
        <v>비대상</v>
      </c>
      <c r="F47" s="34"/>
      <c r="G47" s="71" t="str">
        <f t="shared" si="3"/>
        <v>해당없음</v>
      </c>
      <c r="H47" s="35"/>
    </row>
    <row r="48" spans="2:8" ht="19.5" customHeight="1">
      <c r="B48" s="33">
        <v>39</v>
      </c>
      <c r="C48" s="34"/>
      <c r="D48" s="53"/>
      <c r="E48" s="71" t="str">
        <f t="shared" si="2"/>
        <v>비대상</v>
      </c>
      <c r="F48" s="34"/>
      <c r="G48" s="71" t="str">
        <f t="shared" si="3"/>
        <v>해당없음</v>
      </c>
      <c r="H48" s="35"/>
    </row>
    <row r="49" spans="2:8" ht="19.5" customHeight="1">
      <c r="B49" s="33">
        <v>40</v>
      </c>
      <c r="C49" s="34"/>
      <c r="D49" s="53"/>
      <c r="E49" s="71" t="str">
        <f t="shared" si="2"/>
        <v>비대상</v>
      </c>
      <c r="F49" s="34"/>
      <c r="G49" s="71" t="str">
        <f t="shared" si="3"/>
        <v>해당없음</v>
      </c>
      <c r="H49" s="35"/>
    </row>
    <row r="50" spans="2:8" ht="19.5" customHeight="1">
      <c r="B50" s="33">
        <v>41</v>
      </c>
      <c r="C50" s="34"/>
      <c r="D50" s="53"/>
      <c r="E50" s="71" t="str">
        <f t="shared" si="2"/>
        <v>비대상</v>
      </c>
      <c r="F50" s="34"/>
      <c r="G50" s="71" t="str">
        <f t="shared" si="3"/>
        <v>해당없음</v>
      </c>
      <c r="H50" s="35"/>
    </row>
    <row r="51" spans="2:8" ht="19.5" customHeight="1">
      <c r="B51" s="33">
        <v>42</v>
      </c>
      <c r="C51" s="34"/>
      <c r="D51" s="53"/>
      <c r="E51" s="71" t="str">
        <f t="shared" si="2"/>
        <v>비대상</v>
      </c>
      <c r="F51" s="34"/>
      <c r="G51" s="71" t="str">
        <f t="shared" si="3"/>
        <v>해당없음</v>
      </c>
      <c r="H51" s="35"/>
    </row>
    <row r="52" spans="2:8" ht="19.5" customHeight="1">
      <c r="B52" s="33">
        <v>43</v>
      </c>
      <c r="C52" s="34"/>
      <c r="D52" s="53"/>
      <c r="E52" s="71" t="str">
        <f t="shared" si="2"/>
        <v>비대상</v>
      </c>
      <c r="F52" s="34"/>
      <c r="G52" s="71" t="str">
        <f t="shared" si="3"/>
        <v>해당없음</v>
      </c>
      <c r="H52" s="35"/>
    </row>
    <row r="53" spans="2:8" ht="19.5" customHeight="1">
      <c r="B53" s="33">
        <v>44</v>
      </c>
      <c r="C53" s="34"/>
      <c r="D53" s="53"/>
      <c r="E53" s="71" t="str">
        <f t="shared" si="2"/>
        <v>비대상</v>
      </c>
      <c r="F53" s="34"/>
      <c r="G53" s="71" t="str">
        <f t="shared" si="3"/>
        <v>해당없음</v>
      </c>
      <c r="H53" s="35"/>
    </row>
    <row r="54" spans="2:8" ht="19.5" customHeight="1">
      <c r="B54" s="33">
        <v>45</v>
      </c>
      <c r="C54" s="34"/>
      <c r="D54" s="53"/>
      <c r="E54" s="71" t="str">
        <f t="shared" si="2"/>
        <v>비대상</v>
      </c>
      <c r="F54" s="34"/>
      <c r="G54" s="71" t="str">
        <f t="shared" si="3"/>
        <v>해당없음</v>
      </c>
      <c r="H54" s="35"/>
    </row>
    <row r="55" spans="2:8" ht="19.5" customHeight="1">
      <c r="B55" s="33">
        <v>46</v>
      </c>
      <c r="C55" s="34"/>
      <c r="D55" s="53"/>
      <c r="E55" s="71" t="str">
        <f t="shared" si="2"/>
        <v>비대상</v>
      </c>
      <c r="F55" s="34"/>
      <c r="G55" s="71" t="str">
        <f t="shared" si="3"/>
        <v>해당없음</v>
      </c>
      <c r="H55" s="35"/>
    </row>
    <row r="56" spans="2:8" ht="19.5" customHeight="1">
      <c r="B56" s="33">
        <v>47</v>
      </c>
      <c r="C56" s="34"/>
      <c r="D56" s="53"/>
      <c r="E56" s="71" t="str">
        <f t="shared" si="2"/>
        <v>비대상</v>
      </c>
      <c r="F56" s="34"/>
      <c r="G56" s="71" t="str">
        <f t="shared" si="3"/>
        <v>해당없음</v>
      </c>
      <c r="H56" s="35"/>
    </row>
    <row r="57" spans="2:8" ht="19.5" customHeight="1">
      <c r="B57" s="33">
        <v>48</v>
      </c>
      <c r="C57" s="34"/>
      <c r="D57" s="53"/>
      <c r="E57" s="71" t="str">
        <f t="shared" si="2"/>
        <v>비대상</v>
      </c>
      <c r="F57" s="34"/>
      <c r="G57" s="71" t="str">
        <f t="shared" si="3"/>
        <v>해당없음</v>
      </c>
      <c r="H57" s="35"/>
    </row>
    <row r="58" spans="2:8" ht="19.5" customHeight="1">
      <c r="B58" s="33">
        <v>49</v>
      </c>
      <c r="C58" s="34"/>
      <c r="D58" s="53"/>
      <c r="E58" s="71" t="str">
        <f t="shared" si="2"/>
        <v>비대상</v>
      </c>
      <c r="F58" s="34"/>
      <c r="G58" s="71" t="str">
        <f t="shared" si="3"/>
        <v>해당없음</v>
      </c>
      <c r="H58" s="35"/>
    </row>
    <row r="59" spans="2:8" ht="19.5" customHeight="1">
      <c r="B59" s="33">
        <v>50</v>
      </c>
      <c r="C59" s="34"/>
      <c r="D59" s="53"/>
      <c r="E59" s="71" t="str">
        <f t="shared" si="2"/>
        <v>비대상</v>
      </c>
      <c r="F59" s="34"/>
      <c r="G59" s="71" t="str">
        <f t="shared" si="3"/>
        <v>해당없음</v>
      </c>
      <c r="H59" s="35"/>
    </row>
    <row r="60" spans="2:8" ht="19.5" customHeight="1">
      <c r="B60" s="33">
        <v>51</v>
      </c>
      <c r="C60" s="34"/>
      <c r="D60" s="53"/>
      <c r="E60" s="71" t="str">
        <f t="shared" si="2"/>
        <v>비대상</v>
      </c>
      <c r="F60" s="34"/>
      <c r="G60" s="71" t="str">
        <f t="shared" si="3"/>
        <v>해당없음</v>
      </c>
      <c r="H60" s="35"/>
    </row>
    <row r="61" spans="2:8" ht="19.5" customHeight="1">
      <c r="B61" s="33">
        <v>52</v>
      </c>
      <c r="C61" s="34"/>
      <c r="D61" s="53"/>
      <c r="E61" s="71" t="str">
        <f t="shared" si="2"/>
        <v>비대상</v>
      </c>
      <c r="F61" s="34"/>
      <c r="G61" s="71" t="str">
        <f t="shared" si="3"/>
        <v>해당없음</v>
      </c>
      <c r="H61" s="35"/>
    </row>
    <row r="62" spans="2:8" ht="19.5" customHeight="1">
      <c r="B62" s="33">
        <v>53</v>
      </c>
      <c r="C62" s="34"/>
      <c r="D62" s="53"/>
      <c r="E62" s="71" t="str">
        <f t="shared" si="2"/>
        <v>비대상</v>
      </c>
      <c r="F62" s="34"/>
      <c r="G62" s="71" t="str">
        <f t="shared" si="3"/>
        <v>해당없음</v>
      </c>
      <c r="H62" s="35"/>
    </row>
    <row r="63" spans="2:8" ht="19.5" customHeight="1">
      <c r="B63" s="33">
        <v>54</v>
      </c>
      <c r="C63" s="34"/>
      <c r="D63" s="53"/>
      <c r="E63" s="71" t="str">
        <f t="shared" si="2"/>
        <v>비대상</v>
      </c>
      <c r="F63" s="34"/>
      <c r="G63" s="71" t="str">
        <f t="shared" si="3"/>
        <v>해당없음</v>
      </c>
      <c r="H63" s="35"/>
    </row>
    <row r="64" spans="2:8" ht="19.5" customHeight="1">
      <c r="B64" s="33">
        <v>55</v>
      </c>
      <c r="C64" s="34"/>
      <c r="D64" s="53"/>
      <c r="E64" s="71" t="str">
        <f t="shared" si="2"/>
        <v>비대상</v>
      </c>
      <c r="F64" s="34"/>
      <c r="G64" s="71" t="str">
        <f t="shared" si="3"/>
        <v>해당없음</v>
      </c>
      <c r="H64" s="35"/>
    </row>
    <row r="65" spans="2:8" ht="19.5" customHeight="1">
      <c r="B65" s="33">
        <v>56</v>
      </c>
      <c r="C65" s="34"/>
      <c r="D65" s="53"/>
      <c r="E65" s="71" t="str">
        <f t="shared" si="2"/>
        <v>비대상</v>
      </c>
      <c r="F65" s="34"/>
      <c r="G65" s="71" t="str">
        <f t="shared" si="3"/>
        <v>해당없음</v>
      </c>
      <c r="H65" s="35"/>
    </row>
    <row r="66" spans="2:8" ht="19.5" customHeight="1">
      <c r="B66" s="33">
        <v>57</v>
      </c>
      <c r="C66" s="34"/>
      <c r="D66" s="53"/>
      <c r="E66" s="71" t="str">
        <f t="shared" si="2"/>
        <v>비대상</v>
      </c>
      <c r="F66" s="34"/>
      <c r="G66" s="71" t="str">
        <f t="shared" si="3"/>
        <v>해당없음</v>
      </c>
      <c r="H66" s="35"/>
    </row>
    <row r="67" spans="2:8" ht="19.5" customHeight="1">
      <c r="B67" s="33">
        <v>58</v>
      </c>
      <c r="C67" s="34"/>
      <c r="D67" s="53"/>
      <c r="E67" s="71" t="str">
        <f t="shared" si="2"/>
        <v>비대상</v>
      </c>
      <c r="F67" s="34"/>
      <c r="G67" s="71" t="str">
        <f t="shared" si="3"/>
        <v>해당없음</v>
      </c>
      <c r="H67" s="35"/>
    </row>
    <row r="68" spans="2:8" ht="19.5" customHeight="1">
      <c r="B68" s="33">
        <v>59</v>
      </c>
      <c r="C68" s="34"/>
      <c r="D68" s="53"/>
      <c r="E68" s="71" t="str">
        <f t="shared" si="2"/>
        <v>비대상</v>
      </c>
      <c r="F68" s="34"/>
      <c r="G68" s="71" t="str">
        <f t="shared" si="3"/>
        <v>해당없음</v>
      </c>
      <c r="H68" s="35"/>
    </row>
    <row r="69" spans="2:8" ht="19.5" customHeight="1">
      <c r="B69" s="33">
        <v>60</v>
      </c>
      <c r="C69" s="34"/>
      <c r="D69" s="53"/>
      <c r="E69" s="71" t="str">
        <f t="shared" si="2"/>
        <v>비대상</v>
      </c>
      <c r="F69" s="34"/>
      <c r="G69" s="71" t="str">
        <f t="shared" si="3"/>
        <v>해당없음</v>
      </c>
      <c r="H69" s="35"/>
    </row>
    <row r="70" spans="2:8" ht="19.5" customHeight="1">
      <c r="B70" s="33">
        <v>61</v>
      </c>
      <c r="C70" s="34"/>
      <c r="D70" s="53"/>
      <c r="E70" s="71" t="str">
        <f t="shared" si="2"/>
        <v>비대상</v>
      </c>
      <c r="F70" s="34"/>
      <c r="G70" s="71" t="str">
        <f t="shared" si="3"/>
        <v>해당없음</v>
      </c>
      <c r="H70" s="35"/>
    </row>
    <row r="71" spans="2:8" ht="19.5" customHeight="1">
      <c r="B71" s="33">
        <v>62</v>
      </c>
      <c r="C71" s="34"/>
      <c r="D71" s="53"/>
      <c r="E71" s="71" t="str">
        <f t="shared" si="2"/>
        <v>비대상</v>
      </c>
      <c r="F71" s="34"/>
      <c r="G71" s="71" t="str">
        <f t="shared" si="3"/>
        <v>해당없음</v>
      </c>
      <c r="H71" s="35"/>
    </row>
    <row r="72" spans="2:8" ht="19.5" customHeight="1">
      <c r="B72" s="33">
        <v>63</v>
      </c>
      <c r="C72" s="34"/>
      <c r="D72" s="53"/>
      <c r="E72" s="71" t="str">
        <f t="shared" si="2"/>
        <v>비대상</v>
      </c>
      <c r="F72" s="34"/>
      <c r="G72" s="71" t="str">
        <f t="shared" si="3"/>
        <v>해당없음</v>
      </c>
      <c r="H72" s="35"/>
    </row>
    <row r="73" spans="2:8" ht="19.5" customHeight="1">
      <c r="B73" s="33">
        <v>64</v>
      </c>
      <c r="C73" s="34"/>
      <c r="D73" s="53"/>
      <c r="E73" s="71" t="str">
        <f t="shared" si="2"/>
        <v>비대상</v>
      </c>
      <c r="F73" s="34"/>
      <c r="G73" s="71" t="str">
        <f t="shared" si="3"/>
        <v>해당없음</v>
      </c>
      <c r="H73" s="35"/>
    </row>
    <row r="74" spans="2:8" ht="19.5" customHeight="1">
      <c r="B74" s="33">
        <v>65</v>
      </c>
      <c r="C74" s="34"/>
      <c r="D74" s="53"/>
      <c r="E74" s="71" t="str">
        <f t="shared" ref="E74:E105" si="4">IF(AND(DATEDIF(D74,$D$8,"Y")&gt;=55,DATEDIF(D74,$D$8,"Y")&lt;121),"대상","비대상")</f>
        <v>비대상</v>
      </c>
      <c r="F74" s="34"/>
      <c r="G74" s="71" t="str">
        <f t="shared" ref="G74:G105" si="5">IF(OR(E74="대상",ISBLANK(F74)=FALSE),"해당","해당없음")</f>
        <v>해당없음</v>
      </c>
      <c r="H74" s="35"/>
    </row>
    <row r="75" spans="2:8" ht="19.5" customHeight="1">
      <c r="B75" s="33">
        <v>66</v>
      </c>
      <c r="C75" s="34"/>
      <c r="D75" s="53"/>
      <c r="E75" s="71" t="str">
        <f t="shared" si="4"/>
        <v>비대상</v>
      </c>
      <c r="F75" s="34"/>
      <c r="G75" s="71" t="str">
        <f t="shared" si="5"/>
        <v>해당없음</v>
      </c>
      <c r="H75" s="35"/>
    </row>
    <row r="76" spans="2:8" ht="19.5" customHeight="1">
      <c r="B76" s="33">
        <v>67</v>
      </c>
      <c r="C76" s="34"/>
      <c r="D76" s="53"/>
      <c r="E76" s="71" t="str">
        <f t="shared" si="4"/>
        <v>비대상</v>
      </c>
      <c r="F76" s="34"/>
      <c r="G76" s="71" t="str">
        <f t="shared" si="5"/>
        <v>해당없음</v>
      </c>
      <c r="H76" s="35"/>
    </row>
    <row r="77" spans="2:8" ht="19.5" customHeight="1">
      <c r="B77" s="33">
        <v>68</v>
      </c>
      <c r="C77" s="34"/>
      <c r="D77" s="53"/>
      <c r="E77" s="71" t="str">
        <f t="shared" si="4"/>
        <v>비대상</v>
      </c>
      <c r="F77" s="34"/>
      <c r="G77" s="71" t="str">
        <f t="shared" si="5"/>
        <v>해당없음</v>
      </c>
      <c r="H77" s="35"/>
    </row>
    <row r="78" spans="2:8" ht="19.5" customHeight="1">
      <c r="B78" s="33">
        <v>69</v>
      </c>
      <c r="C78" s="34"/>
      <c r="D78" s="53"/>
      <c r="E78" s="71" t="str">
        <f t="shared" si="4"/>
        <v>비대상</v>
      </c>
      <c r="F78" s="34"/>
      <c r="G78" s="71" t="str">
        <f t="shared" si="5"/>
        <v>해당없음</v>
      </c>
      <c r="H78" s="35"/>
    </row>
    <row r="79" spans="2:8" ht="19.5" customHeight="1">
      <c r="B79" s="33">
        <v>70</v>
      </c>
      <c r="C79" s="34"/>
      <c r="D79" s="53"/>
      <c r="E79" s="71" t="str">
        <f t="shared" si="4"/>
        <v>비대상</v>
      </c>
      <c r="F79" s="34"/>
      <c r="G79" s="71" t="str">
        <f t="shared" si="5"/>
        <v>해당없음</v>
      </c>
      <c r="H79" s="35"/>
    </row>
    <row r="80" spans="2:8" ht="19.5" customHeight="1">
      <c r="B80" s="33">
        <v>71</v>
      </c>
      <c r="C80" s="34"/>
      <c r="D80" s="53"/>
      <c r="E80" s="71" t="str">
        <f t="shared" si="4"/>
        <v>비대상</v>
      </c>
      <c r="F80" s="34"/>
      <c r="G80" s="71" t="str">
        <f t="shared" si="5"/>
        <v>해당없음</v>
      </c>
      <c r="H80" s="35"/>
    </row>
    <row r="81" spans="2:8" ht="19.5" customHeight="1">
      <c r="B81" s="33">
        <v>72</v>
      </c>
      <c r="C81" s="34"/>
      <c r="D81" s="53"/>
      <c r="E81" s="71" t="str">
        <f t="shared" si="4"/>
        <v>비대상</v>
      </c>
      <c r="F81" s="34"/>
      <c r="G81" s="71" t="str">
        <f t="shared" si="5"/>
        <v>해당없음</v>
      </c>
      <c r="H81" s="35"/>
    </row>
    <row r="82" spans="2:8" ht="19.5" customHeight="1">
      <c r="B82" s="33">
        <v>73</v>
      </c>
      <c r="C82" s="34"/>
      <c r="D82" s="53"/>
      <c r="E82" s="71" t="str">
        <f t="shared" si="4"/>
        <v>비대상</v>
      </c>
      <c r="F82" s="34"/>
      <c r="G82" s="71" t="str">
        <f t="shared" si="5"/>
        <v>해당없음</v>
      </c>
      <c r="H82" s="35"/>
    </row>
    <row r="83" spans="2:8" ht="19.5" customHeight="1">
      <c r="B83" s="33">
        <v>74</v>
      </c>
      <c r="C83" s="34"/>
      <c r="D83" s="53"/>
      <c r="E83" s="71" t="str">
        <f t="shared" si="4"/>
        <v>비대상</v>
      </c>
      <c r="F83" s="34"/>
      <c r="G83" s="71" t="str">
        <f t="shared" si="5"/>
        <v>해당없음</v>
      </c>
      <c r="H83" s="35"/>
    </row>
    <row r="84" spans="2:8" ht="19.5" customHeight="1">
      <c r="B84" s="33">
        <v>75</v>
      </c>
      <c r="C84" s="34"/>
      <c r="D84" s="53"/>
      <c r="E84" s="71" t="str">
        <f t="shared" si="4"/>
        <v>비대상</v>
      </c>
      <c r="F84" s="34"/>
      <c r="G84" s="71" t="str">
        <f t="shared" si="5"/>
        <v>해당없음</v>
      </c>
      <c r="H84" s="35"/>
    </row>
    <row r="85" spans="2:8" ht="19.5" customHeight="1">
      <c r="B85" s="33">
        <v>76</v>
      </c>
      <c r="C85" s="34"/>
      <c r="D85" s="53"/>
      <c r="E85" s="71" t="str">
        <f t="shared" si="4"/>
        <v>비대상</v>
      </c>
      <c r="F85" s="34"/>
      <c r="G85" s="71" t="str">
        <f t="shared" si="5"/>
        <v>해당없음</v>
      </c>
      <c r="H85" s="35"/>
    </row>
    <row r="86" spans="2:8" ht="19.5" customHeight="1">
      <c r="B86" s="33">
        <v>77</v>
      </c>
      <c r="C86" s="34"/>
      <c r="D86" s="53"/>
      <c r="E86" s="71" t="str">
        <f t="shared" si="4"/>
        <v>비대상</v>
      </c>
      <c r="F86" s="34"/>
      <c r="G86" s="71" t="str">
        <f t="shared" si="5"/>
        <v>해당없음</v>
      </c>
      <c r="H86" s="35"/>
    </row>
    <row r="87" spans="2:8" ht="19.5" customHeight="1">
      <c r="B87" s="33">
        <v>78</v>
      </c>
      <c r="C87" s="34"/>
      <c r="D87" s="53"/>
      <c r="E87" s="71" t="str">
        <f t="shared" si="4"/>
        <v>비대상</v>
      </c>
      <c r="F87" s="34"/>
      <c r="G87" s="71" t="str">
        <f t="shared" si="5"/>
        <v>해당없음</v>
      </c>
      <c r="H87" s="35"/>
    </row>
    <row r="88" spans="2:8" ht="19.5" customHeight="1">
      <c r="B88" s="33">
        <v>79</v>
      </c>
      <c r="C88" s="34"/>
      <c r="D88" s="53"/>
      <c r="E88" s="71" t="str">
        <f t="shared" si="4"/>
        <v>비대상</v>
      </c>
      <c r="F88" s="34"/>
      <c r="G88" s="71" t="str">
        <f t="shared" si="5"/>
        <v>해당없음</v>
      </c>
      <c r="H88" s="35"/>
    </row>
    <row r="89" spans="2:8" ht="19.5" customHeight="1">
      <c r="B89" s="33">
        <v>80</v>
      </c>
      <c r="C89" s="34"/>
      <c r="D89" s="53"/>
      <c r="E89" s="71" t="str">
        <f t="shared" si="4"/>
        <v>비대상</v>
      </c>
      <c r="F89" s="34"/>
      <c r="G89" s="71" t="str">
        <f t="shared" si="5"/>
        <v>해당없음</v>
      </c>
      <c r="H89" s="35"/>
    </row>
    <row r="90" spans="2:8" ht="19.5" customHeight="1">
      <c r="B90" s="33">
        <v>81</v>
      </c>
      <c r="C90" s="34"/>
      <c r="D90" s="53"/>
      <c r="E90" s="71" t="str">
        <f t="shared" si="4"/>
        <v>비대상</v>
      </c>
      <c r="F90" s="34"/>
      <c r="G90" s="71" t="str">
        <f t="shared" si="5"/>
        <v>해당없음</v>
      </c>
      <c r="H90" s="35"/>
    </row>
    <row r="91" spans="2:8" ht="19.5" customHeight="1">
      <c r="B91" s="33">
        <v>82</v>
      </c>
      <c r="C91" s="34"/>
      <c r="D91" s="53"/>
      <c r="E91" s="71" t="str">
        <f t="shared" si="4"/>
        <v>비대상</v>
      </c>
      <c r="F91" s="34"/>
      <c r="G91" s="71" t="str">
        <f t="shared" si="5"/>
        <v>해당없음</v>
      </c>
      <c r="H91" s="35"/>
    </row>
    <row r="92" spans="2:8" ht="19.5" customHeight="1">
      <c r="B92" s="33">
        <v>83</v>
      </c>
      <c r="C92" s="34"/>
      <c r="D92" s="53"/>
      <c r="E92" s="71" t="str">
        <f t="shared" si="4"/>
        <v>비대상</v>
      </c>
      <c r="F92" s="34"/>
      <c r="G92" s="71" t="str">
        <f t="shared" si="5"/>
        <v>해당없음</v>
      </c>
      <c r="H92" s="35"/>
    </row>
    <row r="93" spans="2:8" ht="19.5" customHeight="1">
      <c r="B93" s="33">
        <v>84</v>
      </c>
      <c r="C93" s="34"/>
      <c r="D93" s="53"/>
      <c r="E93" s="71" t="str">
        <f t="shared" si="4"/>
        <v>비대상</v>
      </c>
      <c r="F93" s="34"/>
      <c r="G93" s="71" t="str">
        <f t="shared" si="5"/>
        <v>해당없음</v>
      </c>
      <c r="H93" s="35"/>
    </row>
    <row r="94" spans="2:8" ht="19.5" customHeight="1">
      <c r="B94" s="33">
        <v>85</v>
      </c>
      <c r="C94" s="34"/>
      <c r="D94" s="53"/>
      <c r="E94" s="71" t="str">
        <f t="shared" si="4"/>
        <v>비대상</v>
      </c>
      <c r="F94" s="34"/>
      <c r="G94" s="71" t="str">
        <f t="shared" si="5"/>
        <v>해당없음</v>
      </c>
      <c r="H94" s="35"/>
    </row>
    <row r="95" spans="2:8" ht="19.5" customHeight="1">
      <c r="B95" s="33">
        <v>86</v>
      </c>
      <c r="C95" s="34"/>
      <c r="D95" s="53"/>
      <c r="E95" s="71" t="str">
        <f t="shared" si="4"/>
        <v>비대상</v>
      </c>
      <c r="F95" s="34"/>
      <c r="G95" s="71" t="str">
        <f t="shared" si="5"/>
        <v>해당없음</v>
      </c>
      <c r="H95" s="35"/>
    </row>
    <row r="96" spans="2:8" ht="19.5" customHeight="1">
      <c r="B96" s="33">
        <v>87</v>
      </c>
      <c r="C96" s="34"/>
      <c r="D96" s="53"/>
      <c r="E96" s="71" t="str">
        <f t="shared" si="4"/>
        <v>비대상</v>
      </c>
      <c r="F96" s="34"/>
      <c r="G96" s="71" t="str">
        <f t="shared" si="5"/>
        <v>해당없음</v>
      </c>
      <c r="H96" s="35"/>
    </row>
    <row r="97" spans="2:8" ht="19.5" customHeight="1">
      <c r="B97" s="33">
        <v>88</v>
      </c>
      <c r="C97" s="34"/>
      <c r="D97" s="53"/>
      <c r="E97" s="71" t="str">
        <f t="shared" si="4"/>
        <v>비대상</v>
      </c>
      <c r="F97" s="34"/>
      <c r="G97" s="71" t="str">
        <f t="shared" si="5"/>
        <v>해당없음</v>
      </c>
      <c r="H97" s="35"/>
    </row>
    <row r="98" spans="2:8" ht="19.5" customHeight="1">
      <c r="B98" s="33">
        <v>89</v>
      </c>
      <c r="C98" s="34"/>
      <c r="D98" s="53"/>
      <c r="E98" s="71" t="str">
        <f t="shared" si="4"/>
        <v>비대상</v>
      </c>
      <c r="F98" s="34"/>
      <c r="G98" s="71" t="str">
        <f t="shared" si="5"/>
        <v>해당없음</v>
      </c>
      <c r="H98" s="35"/>
    </row>
    <row r="99" spans="2:8" ht="19.5" customHeight="1">
      <c r="B99" s="33">
        <v>90</v>
      </c>
      <c r="C99" s="34"/>
      <c r="D99" s="53"/>
      <c r="E99" s="71" t="str">
        <f t="shared" si="4"/>
        <v>비대상</v>
      </c>
      <c r="F99" s="34"/>
      <c r="G99" s="71" t="str">
        <f t="shared" si="5"/>
        <v>해당없음</v>
      </c>
      <c r="H99" s="35"/>
    </row>
    <row r="100" spans="2:8" ht="19.5" customHeight="1">
      <c r="B100" s="33">
        <v>91</v>
      </c>
      <c r="C100" s="34"/>
      <c r="D100" s="53"/>
      <c r="E100" s="71" t="str">
        <f t="shared" si="4"/>
        <v>비대상</v>
      </c>
      <c r="F100" s="34"/>
      <c r="G100" s="71" t="str">
        <f t="shared" si="5"/>
        <v>해당없음</v>
      </c>
      <c r="H100" s="35"/>
    </row>
    <row r="101" spans="2:8" ht="19.5" customHeight="1">
      <c r="B101" s="33">
        <v>92</v>
      </c>
      <c r="C101" s="34"/>
      <c r="D101" s="53"/>
      <c r="E101" s="71" t="str">
        <f t="shared" si="4"/>
        <v>비대상</v>
      </c>
      <c r="F101" s="34"/>
      <c r="G101" s="71" t="str">
        <f t="shared" si="5"/>
        <v>해당없음</v>
      </c>
      <c r="H101" s="35"/>
    </row>
    <row r="102" spans="2:8" ht="19.5" customHeight="1">
      <c r="B102" s="33">
        <v>93</v>
      </c>
      <c r="C102" s="34"/>
      <c r="D102" s="53"/>
      <c r="E102" s="71" t="str">
        <f t="shared" si="4"/>
        <v>비대상</v>
      </c>
      <c r="F102" s="34"/>
      <c r="G102" s="71" t="str">
        <f t="shared" si="5"/>
        <v>해당없음</v>
      </c>
      <c r="H102" s="35"/>
    </row>
    <row r="103" spans="2:8" ht="19.5" customHeight="1">
      <c r="B103" s="33">
        <v>94</v>
      </c>
      <c r="C103" s="34"/>
      <c r="D103" s="53"/>
      <c r="E103" s="71" t="str">
        <f t="shared" si="4"/>
        <v>비대상</v>
      </c>
      <c r="F103" s="34"/>
      <c r="G103" s="71" t="str">
        <f t="shared" si="5"/>
        <v>해당없음</v>
      </c>
      <c r="H103" s="35"/>
    </row>
    <row r="104" spans="2:8" ht="19.5" customHeight="1">
      <c r="B104" s="33">
        <v>95</v>
      </c>
      <c r="C104" s="34"/>
      <c r="D104" s="53"/>
      <c r="E104" s="71" t="str">
        <f t="shared" si="4"/>
        <v>비대상</v>
      </c>
      <c r="F104" s="34"/>
      <c r="G104" s="71" t="str">
        <f t="shared" si="5"/>
        <v>해당없음</v>
      </c>
      <c r="H104" s="35"/>
    </row>
    <row r="105" spans="2:8" ht="19.5" customHeight="1">
      <c r="B105" s="33">
        <v>96</v>
      </c>
      <c r="C105" s="34"/>
      <c r="D105" s="53"/>
      <c r="E105" s="71" t="str">
        <f t="shared" si="4"/>
        <v>비대상</v>
      </c>
      <c r="F105" s="34"/>
      <c r="G105" s="71" t="str">
        <f t="shared" si="5"/>
        <v>해당없음</v>
      </c>
      <c r="H105" s="35"/>
    </row>
    <row r="106" spans="2:8" ht="19.5" customHeight="1">
      <c r="B106" s="33">
        <v>97</v>
      </c>
      <c r="C106" s="34"/>
      <c r="D106" s="53"/>
      <c r="E106" s="71" t="str">
        <f t="shared" ref="E106:E109" si="6">IF(AND(DATEDIF(D106,$D$8,"Y")&gt;=55,DATEDIF(D106,$D$8,"Y")&lt;121),"대상","비대상")</f>
        <v>비대상</v>
      </c>
      <c r="F106" s="34"/>
      <c r="G106" s="71" t="str">
        <f t="shared" ref="G106:G109" si="7">IF(OR(E106="대상",ISBLANK(F106)=FALSE),"해당","해당없음")</f>
        <v>해당없음</v>
      </c>
      <c r="H106" s="35"/>
    </row>
    <row r="107" spans="2:8" ht="19.5" customHeight="1">
      <c r="B107" s="33">
        <v>98</v>
      </c>
      <c r="C107" s="34"/>
      <c r="D107" s="53"/>
      <c r="E107" s="71" t="str">
        <f t="shared" si="6"/>
        <v>비대상</v>
      </c>
      <c r="F107" s="34"/>
      <c r="G107" s="71" t="str">
        <f t="shared" si="7"/>
        <v>해당없음</v>
      </c>
      <c r="H107" s="35"/>
    </row>
    <row r="108" spans="2:8" ht="19.5" customHeight="1">
      <c r="B108" s="33">
        <v>99</v>
      </c>
      <c r="C108" s="34"/>
      <c r="D108" s="53"/>
      <c r="E108" s="71" t="str">
        <f t="shared" si="6"/>
        <v>비대상</v>
      </c>
      <c r="F108" s="34"/>
      <c r="G108" s="71" t="str">
        <f t="shared" si="7"/>
        <v>해당없음</v>
      </c>
      <c r="H108" s="35"/>
    </row>
    <row r="109" spans="2:8" ht="19.5" customHeight="1" thickBot="1">
      <c r="B109" s="40">
        <v>100</v>
      </c>
      <c r="C109" s="41"/>
      <c r="D109" s="54"/>
      <c r="E109" s="70" t="str">
        <f t="shared" si="6"/>
        <v>비대상</v>
      </c>
      <c r="F109" s="41"/>
      <c r="G109" s="70" t="str">
        <f t="shared" si="7"/>
        <v>해당없음</v>
      </c>
      <c r="H109" s="42"/>
    </row>
  </sheetData>
  <sheetProtection algorithmName="SHA-512" hashValue="3VgIS+RlbWNxUal4rg9wODQUbZ8w1WNwKNWaqSd5pvIgPj8Ykplx0mLsQn9393NP0roVKfyeQnI1iuetrPmfYw==" saltValue="04UPbOIIaboPrbUZ50wLPQ==" spinCount="100000" sheet="1" formatCells="0" selectLockedCells="1"/>
  <protectedRanges>
    <protectedRange algorithmName="SHA-512" hashValue="ZoHVQkoPSbYNzneajj8EInkHaQqKgXxkMsklnDT/WYnnXR1vM+y4wZcnnwv29CySNIqHuv0clob4HtdKB5AIYA==" saltValue="f7k6J5qvjq7NjIabECUqww==" spinCount="100000" sqref="H10:H109" name="비고"/>
    <protectedRange algorithmName="SHA-512" hashValue="ySAHFEH/ULmNR0C5c3eFaSotuBTBzfcmWaDJtex7fuEnLv4YxK+b2uqSgmNYMPTjyiK12DkS6WUSy39WJppg4w==" saltValue="mSB9m5ceuYug1Fegspt7Vw==" spinCount="100000" sqref="F10:F109" name="취업취약유형"/>
    <protectedRange algorithmName="SHA-512" hashValue="wbmrUUZte9PhqPJCIMjJeuKBlh7C1olmrYTNrr6R1IdNFSvxuwq59jfv2vYl/H64Voaz6O+ZxyDeHbazkqPkiA==" saltValue="EdH9Y5mllHvUOybuo14i6g==" spinCount="100000" sqref="C10:D109" name="성명생년월일"/>
  </protectedRanges>
  <mergeCells count="9">
    <mergeCell ref="P12:P13"/>
    <mergeCell ref="M16:O17"/>
    <mergeCell ref="P16:P17"/>
    <mergeCell ref="B1:H1"/>
    <mergeCell ref="B3:H6"/>
    <mergeCell ref="K12:K13"/>
    <mergeCell ref="M12:M13"/>
    <mergeCell ref="N12:N13"/>
    <mergeCell ref="O12:O13"/>
  </mergeCells>
  <phoneticPr fontId="2" type="noConversion"/>
  <dataValidations count="1">
    <dataValidation type="list" allowBlank="1" showInputMessage="1" showErrorMessage="1" sqref="F10:F109" xr:uid="{0982F316-2D42-448F-82D1-43734FEBFB2D}">
      <formula1>"장기실업자(6개월이상),저소득층,장애인,한부모가정,다문화가정,기타"</formula1>
    </dataValidation>
  </dataValidations>
  <pageMargins left="0.39370078740157483" right="0.51181102362204722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B1.3. 제공인력교육현황_가사, 산모</vt:lpstr>
      <vt:lpstr>C5.3. 취업취약계층 재직율_가사, 산모</vt:lpstr>
      <vt:lpstr>'C5.3. 취업취약계층 재직율_가사, 산모'!Print_Titles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중앙사회서비스원_00</dc:creator>
  <cp:lastModifiedBy>중앙사회서비스원_00</cp:lastModifiedBy>
  <cp:lastPrinted>2022-06-14T06:28:25Z</cp:lastPrinted>
  <dcterms:created xsi:type="dcterms:W3CDTF">2022-04-26T08:38:24Z</dcterms:created>
  <dcterms:modified xsi:type="dcterms:W3CDTF">2022-06-16T00:09:16Z</dcterms:modified>
</cp:coreProperties>
</file>